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rofile\CammAdmin\PURCHASING\BUYERS\KATHY'S CONTRACTS &amp; Files\P19157 - new RFP - Water Delivery\RFP draft\"/>
    </mc:Choice>
  </mc:AlternateContent>
  <xr:revisionPtr revIDLastSave="0" documentId="13_ncr:1_{40D3F024-80C1-4C6A-B96D-82E4A2636BB0}" xr6:coauthVersionLast="41" xr6:coauthVersionMax="41" xr10:uidLastSave="{00000000-0000-0000-0000-000000000000}"/>
  <bookViews>
    <workbookView xWindow="28680" yWindow="-120" windowWidth="29040" windowHeight="15840" xr2:uid="{00000000-000D-0000-FFFF-FFFF00000000}"/>
  </bookViews>
  <sheets>
    <sheet name="P19157_Water Delivery Services" sheetId="1" r:id="rId1"/>
  </sheets>
  <definedNames>
    <definedName name="_xlnm.Print_Area" localSheetId="0">'P19157_Water Delivery Services'!$A$1:$Q$71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1" i="1" l="1"/>
  <c r="N30" i="1"/>
  <c r="P4" i="1" l="1"/>
  <c r="N4" i="1"/>
  <c r="L4" i="1"/>
  <c r="J4" i="1"/>
  <c r="P5" i="1"/>
  <c r="N5" i="1"/>
  <c r="L5" i="1"/>
  <c r="J5" i="1"/>
  <c r="D23" i="1"/>
  <c r="H19" i="1" l="1"/>
  <c r="H13" i="1"/>
  <c r="H4" i="1"/>
  <c r="H5" i="1"/>
  <c r="H10" i="1" l="1"/>
  <c r="H7" i="1"/>
  <c r="H25" i="1" s="1"/>
  <c r="N24" i="1" l="1"/>
  <c r="N19" i="1"/>
  <c r="N18" i="1"/>
  <c r="N17" i="1"/>
  <c r="N15" i="1"/>
  <c r="N14" i="1"/>
  <c r="N16" i="1"/>
  <c r="N13" i="1"/>
  <c r="N10" i="1"/>
  <c r="N7" i="1"/>
  <c r="P7" i="1"/>
  <c r="P25" i="1" s="1"/>
  <c r="P10" i="1"/>
  <c r="P15" i="1"/>
  <c r="P13" i="1"/>
  <c r="P14" i="1"/>
  <c r="P16" i="1"/>
  <c r="P17" i="1"/>
  <c r="P18" i="1"/>
  <c r="P19" i="1"/>
  <c r="P24" i="1"/>
  <c r="L24" i="1"/>
  <c r="L18" i="1"/>
  <c r="L19" i="1"/>
  <c r="L17" i="1"/>
  <c r="L16" i="1"/>
  <c r="L15" i="1"/>
  <c r="L14" i="1"/>
  <c r="L13" i="1"/>
  <c r="L10" i="1"/>
  <c r="L7" i="1"/>
  <c r="J7" i="1"/>
  <c r="J25" i="1" s="1"/>
  <c r="J10" i="1"/>
  <c r="J14" i="1"/>
  <c r="J13" i="1"/>
  <c r="J15" i="1"/>
  <c r="J16" i="1"/>
  <c r="J17" i="1"/>
  <c r="J18" i="1"/>
  <c r="J19" i="1"/>
  <c r="J24" i="1"/>
  <c r="H24" i="1"/>
  <c r="H18" i="1"/>
  <c r="H17" i="1"/>
  <c r="H16" i="1"/>
  <c r="H15" i="1"/>
  <c r="H14" i="1"/>
  <c r="L25" i="1" l="1"/>
  <c r="N25" i="1"/>
  <c r="Q4" i="1"/>
  <c r="Q24" i="1"/>
  <c r="Q19" i="1"/>
  <c r="Q16" i="1"/>
  <c r="Q18" i="1"/>
  <c r="Q5" i="1"/>
  <c r="Q17" i="1"/>
  <c r="Q7" i="1"/>
  <c r="Q15" i="1"/>
  <c r="Q14" i="1"/>
  <c r="Q13" i="1"/>
  <c r="Q10" i="1"/>
  <c r="Q25" i="1" l="1"/>
  <c r="P43" i="1"/>
  <c r="P31" i="1"/>
  <c r="P30" i="1"/>
  <c r="L31" i="1"/>
  <c r="L30" i="1"/>
  <c r="J31" i="1"/>
  <c r="J30" i="1"/>
  <c r="H31" i="1"/>
  <c r="H30" i="1"/>
  <c r="Q32" i="1" l="1"/>
  <c r="N23" i="1"/>
  <c r="N26" i="1" s="1"/>
  <c r="J23" i="1"/>
  <c r="J26" i="1" s="1"/>
  <c r="L23" i="1"/>
  <c r="L26" i="1" s="1"/>
  <c r="H23" i="1"/>
  <c r="H26" i="1" s="1"/>
  <c r="P23" i="1"/>
  <c r="P26" i="1" s="1"/>
  <c r="P38" i="1"/>
  <c r="N38" i="1"/>
  <c r="L38" i="1"/>
  <c r="J38" i="1"/>
  <c r="H38" i="1"/>
  <c r="Q39" i="1" l="1"/>
  <c r="Q23" i="1"/>
  <c r="Q26" i="1" s="1"/>
  <c r="Q46" i="1" s="1"/>
  <c r="N43" i="1"/>
  <c r="L43" i="1"/>
  <c r="J43" i="1"/>
  <c r="H43" i="1"/>
  <c r="Q44" i="1" s="1"/>
</calcChain>
</file>

<file path=xl/sharedStrings.xml><?xml version="1.0" encoding="utf-8"?>
<sst xmlns="http://schemas.openxmlformats.org/spreadsheetml/2006/main" count="195" uniqueCount="96">
  <si>
    <t>UNIT</t>
  </si>
  <si>
    <t>EA</t>
  </si>
  <si>
    <t>YEAR-4 
Price 
per unit</t>
  </si>
  <si>
    <t>YEAR-3 
Price 
per unit</t>
  </si>
  <si>
    <t>YEAR-2 
Price 
per unit</t>
  </si>
  <si>
    <t>YEAR-5
Price 
per unit</t>
  </si>
  <si>
    <t>Estimated 
YEAR-1 Extended
Price</t>
  </si>
  <si>
    <t>Estimated
YEAR-2 Extended
Price</t>
  </si>
  <si>
    <t>Estimated 
YEAR-3 Extended
Price</t>
  </si>
  <si>
    <t>Estimated 
YEAR-4 Extended
Price</t>
  </si>
  <si>
    <t>Estimated 
YEAR-5 Extended
Price</t>
  </si>
  <si>
    <t>Company Name</t>
  </si>
  <si>
    <t>Date</t>
  </si>
  <si>
    <t>RWP Safety Training Hourly Rate (Estimated 6 employees x 5 hours per year)</t>
  </si>
  <si>
    <t>ITEM</t>
  </si>
  <si>
    <t>Restricted Access Permit</t>
  </si>
  <si>
    <t>5-YEAR ESTIMATED  TOTAL CONTRACT COST</t>
  </si>
  <si>
    <t>Estimated 
Year-1 Annual Extended Cost</t>
  </si>
  <si>
    <t>Estimated
YEAR-2 Annual Extended Cost</t>
  </si>
  <si>
    <t>Estimated 
YEAR-3 Annual Extended Cost</t>
  </si>
  <si>
    <t>Estimated 
YEAR-4 Annual Extended Cost</t>
  </si>
  <si>
    <t>Estimated 
YEAR-5 Annual Extended Cost</t>
  </si>
  <si>
    <t>YEAR-1
Price 
per unit</t>
  </si>
  <si>
    <t>YEAR-1 Estimated
Total</t>
  </si>
  <si>
    <t>YEAR-2
Estimated
Total</t>
  </si>
  <si>
    <t>YEAR-3
Estimated
Total</t>
  </si>
  <si>
    <t>YEAR-4
Estimated
Total</t>
  </si>
  <si>
    <t>YEAR-5
Estimated
Total</t>
  </si>
  <si>
    <t>Water Dispensers</t>
  </si>
  <si>
    <t>Bottled Waters</t>
  </si>
  <si>
    <t>3-Gallon Water Bottles</t>
  </si>
  <si>
    <t>5-Gallon Water Bottles</t>
  </si>
  <si>
    <t>California Refund Value (CRV) $0.05</t>
  </si>
  <si>
    <t>VTA Required Roadway Worker Protection (RWP) Safety Training and Track Allocation Meetings (Reimbursed to Contractor)</t>
  </si>
  <si>
    <t>VTA Fees (Reimbursed to Contractor)</t>
  </si>
  <si>
    <t>Background Check Fees (charged by 3rd party company)</t>
  </si>
  <si>
    <t>Proposer's Authorized Signature</t>
  </si>
  <si>
    <t>Proposer's Printed Name</t>
  </si>
  <si>
    <t>Extended Estimated Maximum 
5-Year Contract Cost</t>
  </si>
  <si>
    <t>Cleaning Services</t>
  </si>
  <si>
    <t>Background Check Fees (Reimbursed to Contractor)</t>
  </si>
  <si>
    <t>California Refund Value (CRV) $0.10</t>
  </si>
  <si>
    <t>Bottle</t>
  </si>
  <si>
    <t>Total</t>
  </si>
  <si>
    <t>Sales Tax 9.25%</t>
  </si>
  <si>
    <t>-</t>
  </si>
  <si>
    <t>Track Allocation Meetings (Estimated 1 employee x 2 hours per meeting per year)</t>
  </si>
  <si>
    <t>FORM 4:  COST PROPOSAL FORM 
P19157
WATER DELIVERY SERVICES</t>
  </si>
  <si>
    <t>BY SIGNING, THE BIDDER CERTIFIES THAT HE/SHE HAS READ AND UNDERSTANDS THE BID DOCUMENTS AND THAT HE/SHE OFFERS AND AGREES TO FURNISH THE GOODS AND/OR SERVICES SPECIFIED UNDER THE INSTRUCTIONS AND CONDITIONS STATED THEREIN.</t>
  </si>
  <si>
    <t xml:space="preserve">  Telephone</t>
  </si>
  <si>
    <t xml:space="preserve">  Email Address</t>
  </si>
  <si>
    <t>YEAR-5
Hourly Rate</t>
  </si>
  <si>
    <t>YEAR-4 
Hourly Rate</t>
  </si>
  <si>
    <t>YEAR-3 
Hourly Rate</t>
  </si>
  <si>
    <t>YEAR-2 
Hourly Rate</t>
  </si>
  <si>
    <t>Semi Annual Cleaning of Water Coolers/Dispensers
 - 140 dispensers/coolers and to be cleaned 2 times a year</t>
  </si>
  <si>
    <t>Filter Replacement
 - 400 filters needed per year</t>
  </si>
  <si>
    <t xml:space="preserve">Proposed Manufacturer Name </t>
  </si>
  <si>
    <t>Proposed Manfacture Part #</t>
  </si>
  <si>
    <t>Estimated Number of Water Dispensers per year</t>
  </si>
  <si>
    <t>Estimated Number of Filter Replacement per year</t>
  </si>
  <si>
    <t>EA per month</t>
  </si>
  <si>
    <t xml:space="preserve">Monthly Lease for Water Coolers (Bottle Dispensers)
</t>
  </si>
  <si>
    <t xml:space="preserve">Monthly Lease for Water Dispensers (Filtration Units)
</t>
  </si>
  <si>
    <t>Estimated Number of Cleaning per year</t>
  </si>
  <si>
    <t xml:space="preserve">YEAR-1
Price 
per unit </t>
  </si>
  <si>
    <t>Estimated Number of Bottles per year</t>
  </si>
  <si>
    <t>Distilled Water 1-Gallon Bottle*</t>
  </si>
  <si>
    <t>Half (1/2) Liter Bottled Water**
 - for Way Power, &amp; Signal location 
 - 2,400 bottles/month on auto delivery</t>
  </si>
  <si>
    <t>CRV and Sales Tax</t>
  </si>
  <si>
    <t>Half (1/2) Liter Bottled Water
 - for Bus Stop Maintenance location 
 - 960 bottles/month on auto delivery</t>
  </si>
  <si>
    <t>Half (1/2) Liter Bottled Water
 - for Field Supervision location 
 - 600 bottles/month on auto delivery</t>
  </si>
  <si>
    <r>
      <t xml:space="preserve">Half (1/2) Liter Bottled Water
 - for Special Events, upon request 
</t>
    </r>
    <r>
      <rPr>
        <sz val="11"/>
        <rFont val="Times New Roman"/>
        <family val="1"/>
      </rPr>
      <t xml:space="preserve"> - estimated 36,000 bottles every year</t>
    </r>
  </si>
  <si>
    <t>Line Item</t>
  </si>
  <si>
    <t>Estimated 
Year-1 CRV and Sales Tax</t>
  </si>
  <si>
    <t>Estimated
YEAR-2 CRV and Sales Tax</t>
  </si>
  <si>
    <t>Estimated 
YEAR-3 CRV and Sales Tax</t>
  </si>
  <si>
    <t>Estimated 
YEAR-4 CRV and Sales Tax</t>
  </si>
  <si>
    <t>Estimated 
YEAR-5 CRV and Sales Tax</t>
  </si>
  <si>
    <t>EA per cleaning</t>
  </si>
  <si>
    <t xml:space="preserve">YEAR-2 
Price 
per unit </t>
  </si>
  <si>
    <t>Estimated Number of Hours per year</t>
  </si>
  <si>
    <t xml:space="preserve">Estimated Number of Check per year </t>
  </si>
  <si>
    <t xml:space="preserve">Estimated Number of Permit per year </t>
  </si>
  <si>
    <t xml:space="preserve">Estimated YEAR-1 
Price 
</t>
  </si>
  <si>
    <t xml:space="preserve">Estimated YEAR-2 
Price 
</t>
  </si>
  <si>
    <t xml:space="preserve">Estimated YEAR-3 
Price 
</t>
  </si>
  <si>
    <t xml:space="preserve">Estimated YEAR-4 
Price 
</t>
  </si>
  <si>
    <t xml:space="preserve">Estimated YEAR-5
Price 
</t>
  </si>
  <si>
    <t>Estimated YEAR-1 
Price</t>
  </si>
  <si>
    <t>YEAR-1   Hourly Rate</t>
  </si>
  <si>
    <t>Estimated
YEAR-2     Extended
Price</t>
  </si>
  <si>
    <t>Estimated 
YEAR-3            Extended
Price</t>
  </si>
  <si>
    <t>Estimated 
YEAR-5                    Extended
Price</t>
  </si>
  <si>
    <t>Estimated 
YEAR-5                  Extended
Price</t>
  </si>
  <si>
    <t xml:space="preserve">*For distilled water sold in case (Line Item 7),  to caculate the "Price per bottle", take the total amount per case and divide by the number of bottles per case. For example,  6-bottle case of 1-gallon distilled water bottle is $5.99, "Price per bottle" will be $5.99/6 = $0.9983. "Annual Extended Cost" will be $0.9983 x 660 bottles = $658.88.
**For bottled water sold in case (Line Item 8), to caculate the "Price per bottle", take the total amount per case and divide by the number of bottles per case. For example, 24-bottle case of half liter bottled water is $4.99, "Price per bottle" will be $4.99/24 = $0.2079. "Annual Extended Cost" will be $0.2079 x 28,800 bottles = $5,987.52. 
The same calculation applies to Line Items 9 to 11. 
Also see RFP P19157 Section IX Scope of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</si>
</sst>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00"/>
  </numFmts>
  <fonts count="30" x14ac:knownFonts="1">
    <font>
      <sz val="11"/>
      <color theme="1"/>
      <name val="Calibri"/>
      <family val="2"/>
      <scheme val="minor"/>
    </font>
    <font>
      <sz val="10"/>
      <color theme="1"/>
      <name val="Times New Roman"/>
      <family val="1"/>
    </font>
    <font>
      <sz val="10"/>
      <color rgb="FF0070C0"/>
      <name val="Times New Roman"/>
      <family val="1"/>
    </font>
    <font>
      <sz val="11"/>
      <color theme="1"/>
      <name val="Times New Roman"/>
      <family val="1"/>
    </font>
    <font>
      <b/>
      <sz val="14"/>
      <color theme="1"/>
      <name val="Times New Roman"/>
      <family val="1"/>
    </font>
    <font>
      <b/>
      <sz val="11"/>
      <color rgb="FF000000"/>
      <name val="Times New Roman"/>
      <family val="1"/>
    </font>
    <font>
      <b/>
      <sz val="11"/>
      <color theme="1"/>
      <name val="Times New Roman"/>
      <family val="1"/>
    </font>
    <font>
      <b/>
      <sz val="11"/>
      <color theme="5" tint="-0.499984740745262"/>
      <name val="Times New Roman"/>
      <family val="1"/>
    </font>
    <font>
      <b/>
      <sz val="11"/>
      <color theme="4" tint="-0.249977111117893"/>
      <name val="Times New Roman"/>
      <family val="1"/>
    </font>
    <font>
      <b/>
      <sz val="11"/>
      <color rgb="FF00B050"/>
      <name val="Times New Roman"/>
      <family val="1"/>
    </font>
    <font>
      <b/>
      <sz val="11"/>
      <color rgb="FF7030A0"/>
      <name val="Times New Roman"/>
      <family val="1"/>
    </font>
    <font>
      <b/>
      <sz val="11"/>
      <color theme="5"/>
      <name val="Times New Roman"/>
      <family val="1"/>
    </font>
    <font>
      <b/>
      <sz val="11"/>
      <name val="Times New Roman"/>
      <family val="1"/>
    </font>
    <font>
      <b/>
      <sz val="12"/>
      <color theme="1"/>
      <name val="Times New Roman"/>
      <family val="1"/>
    </font>
    <font>
      <b/>
      <sz val="12"/>
      <color theme="5"/>
      <name val="Times New Roman"/>
      <family val="1"/>
    </font>
    <font>
      <sz val="11"/>
      <name val="Times New Roman"/>
      <family val="1"/>
    </font>
    <font>
      <b/>
      <sz val="12"/>
      <name val="Times New Roman"/>
      <family val="1"/>
    </font>
    <font>
      <b/>
      <sz val="12"/>
      <color theme="5" tint="-0.499984740745262"/>
      <name val="Times New Roman"/>
      <family val="1"/>
    </font>
    <font>
      <b/>
      <sz val="12"/>
      <color theme="4" tint="-0.249977111117893"/>
      <name val="Times New Roman"/>
      <family val="1"/>
    </font>
    <font>
      <b/>
      <sz val="12"/>
      <color rgb="FF00B050"/>
      <name val="Times New Roman"/>
      <family val="1"/>
    </font>
    <font>
      <b/>
      <sz val="12"/>
      <color rgb="FF7030A0"/>
      <name val="Times New Roman"/>
      <family val="1"/>
    </font>
    <font>
      <b/>
      <sz val="14"/>
      <name val="Times New Roman"/>
      <family val="1"/>
    </font>
    <font>
      <sz val="12"/>
      <color theme="1"/>
      <name val="Times New Roman"/>
      <family val="1"/>
    </font>
    <font>
      <b/>
      <sz val="10"/>
      <color theme="1"/>
      <name val="Times New Roman"/>
      <family val="1"/>
    </font>
    <font>
      <sz val="11"/>
      <color theme="5"/>
      <name val="Times New Roman"/>
      <family val="1"/>
    </font>
    <font>
      <sz val="11"/>
      <color rgb="FFFF0000"/>
      <name val="Times New Roman"/>
      <family val="1"/>
    </font>
    <font>
      <sz val="10"/>
      <color rgb="FFFF0000"/>
      <name val="Times New Roman"/>
      <family val="1"/>
    </font>
    <font>
      <sz val="11"/>
      <color theme="9" tint="-0.249977111117893"/>
      <name val="Times New Roman"/>
      <family val="1"/>
    </font>
    <font>
      <b/>
      <sz val="11"/>
      <color rgb="FFFF0000"/>
      <name val="Times New Roman"/>
      <family val="1"/>
    </font>
    <font>
      <u/>
      <sz val="11"/>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0.249977111117893"/>
        <bgColor rgb="FF000000"/>
      </patternFill>
    </fill>
    <fill>
      <patternFill patternType="solid">
        <fgColor theme="7" tint="0.39997558519241921"/>
        <bgColor indexed="64"/>
      </patternFill>
    </fill>
    <fill>
      <patternFill patternType="mediumGray">
        <bgColor theme="0" tint="-0.14996795556505021"/>
      </patternFill>
    </fill>
    <fill>
      <patternFill patternType="solid">
        <fgColor theme="2" tint="-9.9978637043366805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228">
    <xf numFmtId="0" fontId="0" fillId="0" borderId="0" xfId="0"/>
    <xf numFmtId="0" fontId="1" fillId="0" borderId="0" xfId="0" applyFont="1" applyAlignment="1" applyProtection="1">
      <alignment vertical="center"/>
      <protection locked="0"/>
    </xf>
    <xf numFmtId="0" fontId="1" fillId="0" borderId="0" xfId="0" applyFont="1" applyAlignment="1">
      <alignment vertical="center"/>
    </xf>
    <xf numFmtId="0" fontId="2" fillId="0" borderId="0" xfId="0" applyFont="1" applyAlignment="1">
      <alignment vertical="center"/>
    </xf>
    <xf numFmtId="0" fontId="1" fillId="0" borderId="0" xfId="0" applyFont="1"/>
    <xf numFmtId="0" fontId="2" fillId="0" borderId="0" xfId="0" applyFont="1"/>
    <xf numFmtId="0" fontId="1" fillId="0" borderId="0" xfId="0" applyFont="1" applyProtection="1">
      <protection locked="0"/>
    </xf>
    <xf numFmtId="0" fontId="3" fillId="0" borderId="0" xfId="0" applyFont="1" applyProtection="1">
      <protection locked="0"/>
    </xf>
    <xf numFmtId="0" fontId="1" fillId="0" borderId="7" xfId="0" applyFont="1" applyBorder="1" applyAlignment="1" applyProtection="1">
      <alignment horizontal="left" vertical="center"/>
      <protection locked="0"/>
    </xf>
    <xf numFmtId="0" fontId="3" fillId="0" borderId="0" xfId="0" applyFont="1" applyAlignment="1">
      <alignment horizontal="left" indent="1"/>
    </xf>
    <xf numFmtId="0" fontId="3" fillId="0" borderId="0" xfId="0" applyFont="1"/>
    <xf numFmtId="4" fontId="3" fillId="0" borderId="0" xfId="0" applyNumberFormat="1" applyFont="1" applyAlignment="1">
      <alignment vertical="center"/>
    </xf>
    <xf numFmtId="0" fontId="3" fillId="0" borderId="0" xfId="0" applyFont="1" applyAlignment="1">
      <alignment horizontal="center"/>
    </xf>
    <xf numFmtId="164" fontId="17" fillId="0" borderId="0" xfId="0" applyNumberFormat="1" applyFont="1" applyAlignment="1">
      <alignment horizontal="center" vertical="center" wrapText="1"/>
    </xf>
    <xf numFmtId="164" fontId="17" fillId="0" borderId="0" xfId="0" applyNumberFormat="1" applyFont="1" applyAlignment="1">
      <alignment vertical="center"/>
    </xf>
    <xf numFmtId="164" fontId="18" fillId="0" borderId="0" xfId="0" applyNumberFormat="1" applyFont="1" applyAlignment="1">
      <alignment horizontal="center" vertical="center" wrapText="1"/>
    </xf>
    <xf numFmtId="164" fontId="18" fillId="0" borderId="0" xfId="0" applyNumberFormat="1" applyFont="1" applyAlignment="1">
      <alignment vertical="center"/>
    </xf>
    <xf numFmtId="164" fontId="19" fillId="0" borderId="0" xfId="0" applyNumberFormat="1" applyFont="1" applyAlignment="1">
      <alignment horizontal="center" vertical="center" wrapText="1"/>
    </xf>
    <xf numFmtId="164" fontId="19" fillId="0" borderId="0" xfId="0" applyNumberFormat="1" applyFont="1" applyAlignment="1">
      <alignment vertical="center"/>
    </xf>
    <xf numFmtId="164" fontId="20" fillId="0" borderId="0" xfId="0" applyNumberFormat="1" applyFont="1" applyAlignment="1">
      <alignment horizontal="center" vertical="center" wrapText="1"/>
    </xf>
    <xf numFmtId="164" fontId="20" fillId="0" borderId="0" xfId="0" applyNumberFormat="1" applyFont="1" applyAlignment="1">
      <alignment vertical="center"/>
    </xf>
    <xf numFmtId="164" fontId="14" fillId="0" borderId="0" xfId="0" applyNumberFormat="1" applyFont="1" applyAlignment="1">
      <alignment horizontal="center" vertical="center" wrapText="1"/>
    </xf>
    <xf numFmtId="164" fontId="14" fillId="0" borderId="0" xfId="0" applyNumberFormat="1" applyFont="1" applyAlignment="1">
      <alignment vertical="center"/>
    </xf>
    <xf numFmtId="164" fontId="16" fillId="0" borderId="0" xfId="0" applyNumberFormat="1" applyFont="1" applyAlignment="1">
      <alignmen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2" fillId="0" borderId="0" xfId="0" applyFont="1" applyAlignment="1">
      <alignment horizontal="left" vertical="center" wrapText="1"/>
    </xf>
    <xf numFmtId="0" fontId="3" fillId="0" borderId="0" xfId="0" applyFont="1" applyAlignment="1">
      <alignment horizontal="center" vertical="center"/>
    </xf>
    <xf numFmtId="164" fontId="15" fillId="0" borderId="0" xfId="0" applyNumberFormat="1" applyFont="1"/>
    <xf numFmtId="0" fontId="6" fillId="0" borderId="0" xfId="0" applyFont="1" applyAlignment="1">
      <alignment vertical="center" wrapText="1"/>
    </xf>
    <xf numFmtId="0" fontId="13" fillId="0" borderId="0" xfId="0" applyFont="1" applyAlignment="1">
      <alignment vertical="center"/>
    </xf>
    <xf numFmtId="0" fontId="23" fillId="0" borderId="0" xfId="0" applyFont="1"/>
    <xf numFmtId="164" fontId="3" fillId="0" borderId="0" xfId="0" applyNumberFormat="1" applyFont="1"/>
    <xf numFmtId="164" fontId="24" fillId="0" borderId="0" xfId="0" applyNumberFormat="1" applyFont="1"/>
    <xf numFmtId="164" fontId="11" fillId="0" borderId="0" xfId="0" applyNumberFormat="1" applyFont="1"/>
    <xf numFmtId="164" fontId="15" fillId="0" borderId="10" xfId="0" applyNumberFormat="1" applyFont="1" applyBorder="1" applyAlignment="1" applyProtection="1">
      <alignment vertical="center"/>
      <protection locked="0"/>
    </xf>
    <xf numFmtId="164" fontId="12" fillId="4" borderId="16" xfId="0" applyNumberFormat="1" applyFont="1" applyFill="1" applyBorder="1" applyAlignment="1">
      <alignment horizontal="right"/>
    </xf>
    <xf numFmtId="164" fontId="12" fillId="4" borderId="5" xfId="0" applyNumberFormat="1" applyFont="1" applyFill="1" applyBorder="1" applyAlignment="1">
      <alignment horizontal="right"/>
    </xf>
    <xf numFmtId="164" fontId="13" fillId="4" borderId="3" xfId="0" applyNumberFormat="1" applyFont="1" applyFill="1" applyBorder="1" applyAlignment="1">
      <alignment horizontal="right" vertical="center"/>
    </xf>
    <xf numFmtId="164" fontId="21" fillId="4" borderId="3" xfId="0" applyNumberFormat="1" applyFont="1" applyFill="1" applyBorder="1" applyAlignment="1">
      <alignment horizontal="right" vertical="center"/>
    </xf>
    <xf numFmtId="0" fontId="3" fillId="0" borderId="0" xfId="0" applyFont="1" applyAlignment="1"/>
    <xf numFmtId="0" fontId="26" fillId="0" borderId="0" xfId="0" applyFont="1" applyAlignment="1">
      <alignment vertical="center"/>
    </xf>
    <xf numFmtId="0" fontId="25" fillId="0" borderId="0" xfId="0" applyFont="1"/>
    <xf numFmtId="4" fontId="25" fillId="0" borderId="0" xfId="0" applyNumberFormat="1" applyFont="1" applyAlignment="1">
      <alignment vertical="center"/>
    </xf>
    <xf numFmtId="0" fontId="27" fillId="0" borderId="0" xfId="0" applyFont="1"/>
    <xf numFmtId="4" fontId="27" fillId="0" borderId="0" xfId="0" applyNumberFormat="1" applyFont="1" applyAlignment="1">
      <alignment vertical="center"/>
    </xf>
    <xf numFmtId="0" fontId="28" fillId="0" borderId="0" xfId="0" applyFont="1" applyAlignment="1">
      <alignment vertical="top" wrapText="1"/>
    </xf>
    <xf numFmtId="164" fontId="15" fillId="0" borderId="1" xfId="0" applyNumberFormat="1" applyFont="1" applyBorder="1" applyAlignment="1" applyProtection="1">
      <alignment vertical="center"/>
      <protection locked="0"/>
    </xf>
    <xf numFmtId="164" fontId="15" fillId="4" borderId="1" xfId="0" applyNumberFormat="1" applyFont="1" applyFill="1" applyBorder="1" applyAlignment="1">
      <alignment vertical="center"/>
    </xf>
    <xf numFmtId="164" fontId="15" fillId="4" borderId="6" xfId="0" applyNumberFormat="1" applyFont="1" applyFill="1" applyBorder="1" applyAlignment="1">
      <alignment vertical="center"/>
    </xf>
    <xf numFmtId="0" fontId="3" fillId="0" borderId="0" xfId="0" applyFont="1" applyFill="1"/>
    <xf numFmtId="0" fontId="1" fillId="0" borderId="0" xfId="0" applyFont="1" applyFill="1" applyAlignment="1">
      <alignment vertical="center"/>
    </xf>
    <xf numFmtId="164" fontId="15" fillId="0" borderId="6" xfId="0" applyNumberFormat="1" applyFont="1" applyBorder="1" applyAlignment="1">
      <alignment vertical="center"/>
    </xf>
    <xf numFmtId="164" fontId="15" fillId="0" borderId="1" xfId="0" applyNumberFormat="1" applyFont="1" applyBorder="1" applyAlignment="1">
      <alignment vertical="center"/>
    </xf>
    <xf numFmtId="0" fontId="6" fillId="0" borderId="0" xfId="0" applyFont="1" applyFill="1" applyBorder="1" applyAlignment="1">
      <alignment horizontal="center" vertical="center" wrapText="1"/>
    </xf>
    <xf numFmtId="164" fontId="13" fillId="0" borderId="0" xfId="0" applyNumberFormat="1" applyFont="1" applyFill="1" applyBorder="1" applyAlignment="1">
      <alignment horizontal="right" vertical="center"/>
    </xf>
    <xf numFmtId="0" fontId="1" fillId="0" borderId="7" xfId="0" applyFont="1" applyBorder="1" applyAlignment="1" applyProtection="1">
      <alignment horizontal="left"/>
      <protection locked="0"/>
    </xf>
    <xf numFmtId="164" fontId="21" fillId="0" borderId="0" xfId="0" applyNumberFormat="1" applyFont="1" applyFill="1" applyBorder="1" applyAlignment="1">
      <alignment horizontal="right" vertical="center" wrapText="1"/>
    </xf>
    <xf numFmtId="164" fontId="21" fillId="0" borderId="0" xfId="0" applyNumberFormat="1" applyFont="1" applyFill="1" applyBorder="1" applyAlignment="1">
      <alignment horizontal="right" vertical="center"/>
    </xf>
    <xf numFmtId="0" fontId="29" fillId="0" borderId="7" xfId="0" applyFont="1" applyBorder="1" applyProtection="1">
      <protection locked="0"/>
    </xf>
    <xf numFmtId="0" fontId="1" fillId="0" borderId="0" xfId="0" applyFont="1" applyBorder="1" applyAlignment="1" applyProtection="1">
      <protection locked="0"/>
    </xf>
    <xf numFmtId="0" fontId="1" fillId="0" borderId="7" xfId="0" applyFont="1" applyBorder="1" applyAlignment="1" applyProtection="1">
      <protection locked="0"/>
    </xf>
    <xf numFmtId="0" fontId="22" fillId="9" borderId="2" xfId="0" applyFont="1" applyFill="1" applyBorder="1" applyAlignment="1">
      <alignment vertical="center" wrapText="1"/>
    </xf>
    <xf numFmtId="0" fontId="22" fillId="9" borderId="9" xfId="0" applyFont="1" applyFill="1" applyBorder="1" applyAlignment="1">
      <alignment vertical="center" wrapText="1"/>
    </xf>
    <xf numFmtId="0" fontId="22" fillId="9" borderId="3" xfId="0" applyFont="1" applyFill="1" applyBorder="1" applyAlignment="1">
      <alignment vertical="center" wrapText="1"/>
    </xf>
    <xf numFmtId="0" fontId="6" fillId="3" borderId="30" xfId="0" applyFont="1" applyFill="1" applyBorder="1" applyAlignment="1">
      <alignment horizontal="center" vertical="center" wrapText="1"/>
    </xf>
    <xf numFmtId="164" fontId="7" fillId="5" borderId="30" xfId="0" applyNumberFormat="1" applyFont="1" applyFill="1" applyBorder="1" applyAlignment="1">
      <alignment horizontal="center" vertical="center" wrapText="1"/>
    </xf>
    <xf numFmtId="164" fontId="8" fillId="5" borderId="30" xfId="0" applyNumberFormat="1" applyFont="1" applyFill="1" applyBorder="1" applyAlignment="1">
      <alignment horizontal="center" vertical="center" wrapText="1"/>
    </xf>
    <xf numFmtId="164" fontId="9" fillId="5" borderId="30" xfId="0" applyNumberFormat="1" applyFont="1" applyFill="1" applyBorder="1" applyAlignment="1">
      <alignment horizontal="center" vertical="center" wrapText="1"/>
    </xf>
    <xf numFmtId="164" fontId="10" fillId="5" borderId="30" xfId="0" applyNumberFormat="1" applyFont="1" applyFill="1" applyBorder="1" applyAlignment="1">
      <alignment horizontal="center" vertical="center" wrapText="1"/>
    </xf>
    <xf numFmtId="164" fontId="11" fillId="5" borderId="30" xfId="0" applyNumberFormat="1" applyFont="1" applyFill="1" applyBorder="1" applyAlignment="1">
      <alignment horizontal="center" vertical="center" wrapText="1"/>
    </xf>
    <xf numFmtId="0" fontId="1" fillId="0" borderId="0" xfId="0" applyFont="1" applyFill="1" applyBorder="1" applyAlignment="1">
      <alignment vertical="center"/>
    </xf>
    <xf numFmtId="4" fontId="3" fillId="0" borderId="0" xfId="0" applyNumberFormat="1" applyFont="1" applyFill="1" applyAlignment="1">
      <alignment vertical="center"/>
    </xf>
    <xf numFmtId="165" fontId="15" fillId="0" borderId="1" xfId="0" applyNumberFormat="1" applyFont="1" applyBorder="1" applyAlignment="1" applyProtection="1">
      <alignment vertical="center"/>
      <protection locked="0"/>
    </xf>
    <xf numFmtId="164" fontId="15" fillId="0" borderId="45" xfId="0" applyNumberFormat="1" applyFont="1" applyBorder="1" applyAlignment="1" applyProtection="1">
      <alignment vertical="center"/>
      <protection locked="0"/>
    </xf>
    <xf numFmtId="0" fontId="6" fillId="3" borderId="38" xfId="0" applyFont="1" applyFill="1" applyBorder="1" applyAlignment="1">
      <alignment horizontal="center" vertical="center" wrapText="1"/>
    </xf>
    <xf numFmtId="164" fontId="7" fillId="5" borderId="38" xfId="0" applyNumberFormat="1" applyFont="1" applyFill="1" applyBorder="1" applyAlignment="1">
      <alignment horizontal="center" vertical="center" wrapText="1"/>
    </xf>
    <xf numFmtId="164" fontId="8" fillId="5" borderId="38" xfId="0" applyNumberFormat="1" applyFont="1" applyFill="1" applyBorder="1" applyAlignment="1">
      <alignment horizontal="center" vertical="center" wrapText="1"/>
    </xf>
    <xf numFmtId="164" fontId="9" fillId="5" borderId="38" xfId="0" applyNumberFormat="1" applyFont="1" applyFill="1" applyBorder="1" applyAlignment="1">
      <alignment horizontal="center" vertical="center" wrapText="1"/>
    </xf>
    <xf numFmtId="164" fontId="10" fillId="5" borderId="38" xfId="0" applyNumberFormat="1" applyFont="1" applyFill="1" applyBorder="1" applyAlignment="1">
      <alignment horizontal="center" vertical="center" wrapText="1"/>
    </xf>
    <xf numFmtId="164" fontId="11" fillId="5" borderId="38" xfId="0" applyNumberFormat="1" applyFont="1" applyFill="1" applyBorder="1" applyAlignment="1">
      <alignment horizontal="center" vertical="center" wrapText="1"/>
    </xf>
    <xf numFmtId="165" fontId="15" fillId="0" borderId="6" xfId="0" applyNumberFormat="1" applyFont="1" applyBorder="1" applyAlignment="1" applyProtection="1">
      <alignment vertical="center"/>
      <protection locked="0"/>
    </xf>
    <xf numFmtId="0" fontId="1" fillId="0" borderId="0" xfId="0" applyFont="1" applyAlignment="1">
      <alignment horizontal="center" vertical="center"/>
    </xf>
    <xf numFmtId="0" fontId="1" fillId="0" borderId="0" xfId="0" applyFont="1" applyFill="1" applyAlignment="1">
      <alignment horizontal="center" vertical="center"/>
    </xf>
    <xf numFmtId="0" fontId="3" fillId="4" borderId="33" xfId="0" applyFont="1" applyFill="1" applyBorder="1" applyAlignment="1">
      <alignment horizontal="center" vertical="center" wrapText="1"/>
    </xf>
    <xf numFmtId="0" fontId="6" fillId="3" borderId="42" xfId="0" applyFont="1" applyFill="1" applyBorder="1" applyAlignment="1">
      <alignment horizontal="center" vertical="center" wrapText="1"/>
    </xf>
    <xf numFmtId="164" fontId="12" fillId="5" borderId="49" xfId="0" applyNumberFormat="1" applyFont="1" applyFill="1" applyBorder="1" applyAlignment="1">
      <alignment horizontal="right" vertical="center" wrapText="1"/>
    </xf>
    <xf numFmtId="0" fontId="21" fillId="8" borderId="2" xfId="0" applyFont="1" applyFill="1" applyBorder="1" applyAlignment="1">
      <alignment vertical="center"/>
    </xf>
    <xf numFmtId="0" fontId="21" fillId="8" borderId="9" xfId="0" applyFont="1" applyFill="1" applyBorder="1" applyAlignment="1">
      <alignment vertical="center"/>
    </xf>
    <xf numFmtId="0" fontId="21" fillId="8" borderId="3" xfId="0" applyFont="1" applyFill="1" applyBorder="1" applyAlignment="1">
      <alignment vertical="center"/>
    </xf>
    <xf numFmtId="0" fontId="6" fillId="3" borderId="29" xfId="0" applyFont="1" applyFill="1" applyBorder="1" applyAlignment="1">
      <alignment horizontal="center" vertical="center" wrapText="1"/>
    </xf>
    <xf numFmtId="164" fontId="11" fillId="5" borderId="47"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164" fontId="15" fillId="4" borderId="43" xfId="0" applyNumberFormat="1" applyFont="1" applyFill="1" applyBorder="1" applyAlignment="1">
      <alignment vertical="center"/>
    </xf>
    <xf numFmtId="164" fontId="15" fillId="0" borderId="6" xfId="0" applyNumberFormat="1" applyFont="1" applyBorder="1" applyAlignment="1" applyProtection="1">
      <alignment vertical="center"/>
      <protection locked="0"/>
    </xf>
    <xf numFmtId="164" fontId="15" fillId="4" borderId="48" xfId="0" applyNumberFormat="1" applyFont="1" applyFill="1" applyBorder="1" applyAlignment="1">
      <alignment vertical="center"/>
    </xf>
    <xf numFmtId="0" fontId="3" fillId="4" borderId="17"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15" fillId="0" borderId="45"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xf>
    <xf numFmtId="0" fontId="4" fillId="6" borderId="9"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49" fontId="5" fillId="7" borderId="37" xfId="0" applyNumberFormat="1" applyFont="1" applyFill="1" applyBorder="1" applyAlignment="1" applyProtection="1">
      <alignment horizontal="center" vertical="center" wrapText="1"/>
    </xf>
    <xf numFmtId="49" fontId="5" fillId="7" borderId="54" xfId="0" applyNumberFormat="1" applyFont="1" applyFill="1" applyBorder="1" applyAlignment="1" applyProtection="1">
      <alignment horizontal="center" vertical="center"/>
    </xf>
    <xf numFmtId="49" fontId="5" fillId="7" borderId="38" xfId="0" applyNumberFormat="1" applyFont="1" applyFill="1" applyBorder="1" applyAlignment="1" applyProtection="1">
      <alignment horizontal="center" vertical="center"/>
    </xf>
    <xf numFmtId="0" fontId="6" fillId="3" borderId="38" xfId="0" applyFont="1" applyFill="1" applyBorder="1" applyAlignment="1" applyProtection="1">
      <alignment horizontal="center" vertical="center" wrapText="1"/>
    </xf>
    <xf numFmtId="0" fontId="6" fillId="5" borderId="38" xfId="0" applyFont="1" applyFill="1" applyBorder="1" applyAlignment="1" applyProtection="1">
      <alignment horizontal="center" vertical="center" wrapText="1"/>
    </xf>
    <xf numFmtId="164" fontId="7" fillId="5" borderId="38" xfId="0" applyNumberFormat="1" applyFont="1" applyFill="1" applyBorder="1" applyAlignment="1" applyProtection="1">
      <alignment horizontal="center" vertical="center" wrapText="1"/>
    </xf>
    <xf numFmtId="164" fontId="8" fillId="5" borderId="38" xfId="0" applyNumberFormat="1" applyFont="1" applyFill="1" applyBorder="1" applyAlignment="1" applyProtection="1">
      <alignment horizontal="center" vertical="center" wrapText="1"/>
    </xf>
    <xf numFmtId="164" fontId="9" fillId="5" borderId="38" xfId="0" applyNumberFormat="1" applyFont="1" applyFill="1" applyBorder="1" applyAlignment="1" applyProtection="1">
      <alignment horizontal="center" vertical="center" wrapText="1"/>
    </xf>
    <xf numFmtId="164" fontId="10" fillId="5" borderId="38" xfId="0" applyNumberFormat="1" applyFont="1" applyFill="1" applyBorder="1" applyAlignment="1" applyProtection="1">
      <alignment horizontal="center" vertical="center" wrapText="1"/>
    </xf>
    <xf numFmtId="164" fontId="11" fillId="5" borderId="38" xfId="0" applyNumberFormat="1" applyFont="1" applyFill="1" applyBorder="1" applyAlignment="1" applyProtection="1">
      <alignment horizontal="center" vertical="center" wrapText="1"/>
    </xf>
    <xf numFmtId="164" fontId="11" fillId="5" borderId="39" xfId="0" applyNumberFormat="1" applyFont="1" applyFill="1" applyBorder="1" applyAlignment="1" applyProtection="1">
      <alignment horizontal="center" vertical="center" wrapText="1"/>
    </xf>
    <xf numFmtId="164" fontId="12" fillId="5" borderId="40" xfId="0" applyNumberFormat="1" applyFont="1" applyFill="1" applyBorder="1" applyAlignment="1" applyProtection="1">
      <alignment horizontal="center" vertical="center" wrapText="1"/>
    </xf>
    <xf numFmtId="0" fontId="15" fillId="4" borderId="4" xfId="0" applyFont="1" applyFill="1" applyBorder="1" applyAlignment="1" applyProtection="1">
      <alignment horizontal="center" vertical="center"/>
    </xf>
    <xf numFmtId="0" fontId="15" fillId="4" borderId="32" xfId="0" applyFont="1" applyFill="1" applyBorder="1" applyAlignment="1" applyProtection="1">
      <alignment horizontal="left" vertical="center"/>
    </xf>
    <xf numFmtId="0" fontId="15" fillId="4"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164" fontId="15" fillId="4" borderId="1" xfId="0" applyNumberFormat="1" applyFont="1" applyFill="1" applyBorder="1" applyAlignment="1" applyProtection="1">
      <alignment vertical="center"/>
    </xf>
    <xf numFmtId="164" fontId="15" fillId="4" borderId="21" xfId="0" applyNumberFormat="1" applyFont="1" applyFill="1" applyBorder="1" applyAlignment="1" applyProtection="1">
      <alignment vertical="center"/>
    </xf>
    <xf numFmtId="164" fontId="12" fillId="4" borderId="24" xfId="0" applyNumberFormat="1" applyFont="1" applyFill="1" applyBorder="1" applyProtection="1"/>
    <xf numFmtId="0" fontId="15" fillId="4" borderId="51" xfId="0" applyFont="1" applyFill="1" applyBorder="1" applyAlignment="1" applyProtection="1">
      <alignment horizontal="left" vertical="center"/>
    </xf>
    <xf numFmtId="0" fontId="15" fillId="4" borderId="10" xfId="0" applyFont="1" applyFill="1" applyBorder="1" applyAlignment="1" applyProtection="1">
      <alignment horizontal="center" vertical="center"/>
    </xf>
    <xf numFmtId="0" fontId="15" fillId="0" borderId="10" xfId="0" applyFont="1" applyFill="1" applyBorder="1" applyAlignment="1" applyProtection="1">
      <alignment horizontal="center" vertical="center" wrapText="1"/>
    </xf>
    <xf numFmtId="164" fontId="15" fillId="0" borderId="10" xfId="0" applyNumberFormat="1" applyFont="1" applyBorder="1" applyAlignment="1" applyProtection="1">
      <alignment vertical="center"/>
    </xf>
    <xf numFmtId="164" fontId="15" fillId="4" borderId="10" xfId="0" applyNumberFormat="1" applyFont="1" applyFill="1" applyBorder="1" applyAlignment="1" applyProtection="1">
      <alignment vertical="center"/>
    </xf>
    <xf numFmtId="164" fontId="15" fillId="4" borderId="22" xfId="0" applyNumberFormat="1" applyFont="1" applyFill="1" applyBorder="1" applyAlignment="1" applyProtection="1">
      <alignment vertical="center"/>
    </xf>
    <xf numFmtId="164" fontId="12" fillId="4" borderId="25" xfId="0" applyNumberFormat="1" applyFont="1" applyFill="1" applyBorder="1" applyProtection="1"/>
    <xf numFmtId="49" fontId="5" fillId="7" borderId="32" xfId="0" applyNumberFormat="1" applyFont="1" applyFill="1" applyBorder="1" applyAlignment="1" applyProtection="1">
      <alignment horizontal="center" vertical="center"/>
    </xf>
    <xf numFmtId="49" fontId="5" fillId="7"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164" fontId="7" fillId="5" borderId="1" xfId="0" applyNumberFormat="1" applyFont="1" applyFill="1" applyBorder="1" applyAlignment="1" applyProtection="1">
      <alignment horizontal="center" vertical="center" wrapText="1"/>
    </xf>
    <xf numFmtId="164" fontId="8" fillId="5" borderId="1" xfId="0" applyNumberFormat="1" applyFont="1" applyFill="1" applyBorder="1" applyAlignment="1" applyProtection="1">
      <alignment horizontal="center" vertical="center" wrapText="1"/>
    </xf>
    <xf numFmtId="164" fontId="9" fillId="5" borderId="1" xfId="0" applyNumberFormat="1" applyFont="1" applyFill="1" applyBorder="1" applyAlignment="1" applyProtection="1">
      <alignment horizontal="center" vertical="center" wrapText="1"/>
    </xf>
    <xf numFmtId="164" fontId="10" fillId="5" borderId="1" xfId="0" applyNumberFormat="1" applyFont="1" applyFill="1" applyBorder="1" applyAlignment="1" applyProtection="1">
      <alignment horizontal="center" vertical="center" wrapText="1"/>
    </xf>
    <xf numFmtId="164" fontId="11" fillId="5" borderId="1" xfId="0" applyNumberFormat="1" applyFont="1" applyFill="1" applyBorder="1" applyAlignment="1" applyProtection="1">
      <alignment horizontal="center" vertical="center" wrapText="1"/>
    </xf>
    <xf numFmtId="164" fontId="11" fillId="5" borderId="21" xfId="0" applyNumberFormat="1" applyFont="1" applyFill="1" applyBorder="1" applyAlignment="1" applyProtection="1">
      <alignment horizontal="center" vertical="center" wrapText="1"/>
    </xf>
    <xf numFmtId="164" fontId="12" fillId="5" borderId="24" xfId="0" applyNumberFormat="1"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52" xfId="0" applyFont="1" applyFill="1" applyBorder="1" applyAlignment="1" applyProtection="1">
      <alignment vertical="center" wrapText="1"/>
    </xf>
    <xf numFmtId="0" fontId="15" fillId="4" borderId="45" xfId="0" applyFont="1" applyFill="1" applyBorder="1" applyAlignment="1" applyProtection="1">
      <alignment horizontal="center" vertical="center"/>
    </xf>
    <xf numFmtId="164" fontId="15" fillId="4" borderId="45" xfId="0" applyNumberFormat="1" applyFont="1" applyFill="1" applyBorder="1" applyAlignment="1" applyProtection="1">
      <alignment vertical="center"/>
    </xf>
    <xf numFmtId="164" fontId="15" fillId="4" borderId="46" xfId="0" applyNumberFormat="1" applyFont="1" applyFill="1" applyBorder="1" applyAlignment="1" applyProtection="1">
      <alignment vertical="center"/>
    </xf>
    <xf numFmtId="164" fontId="12" fillId="4" borderId="23" xfId="0" applyNumberFormat="1" applyFont="1" applyFill="1" applyBorder="1" applyProtection="1"/>
    <xf numFmtId="0" fontId="3" fillId="4" borderId="27" xfId="0" applyFont="1" applyFill="1" applyBorder="1" applyAlignment="1" applyProtection="1">
      <alignment horizontal="center" vertical="center" wrapText="1"/>
    </xf>
    <xf numFmtId="0" fontId="3" fillId="4" borderId="51" xfId="0" applyFont="1" applyFill="1" applyBorder="1" applyAlignment="1" applyProtection="1">
      <alignment vertical="top" wrapText="1"/>
    </xf>
    <xf numFmtId="0" fontId="15" fillId="4" borderId="10"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wrapText="1"/>
    </xf>
    <xf numFmtId="0" fontId="3" fillId="10" borderId="32" xfId="0" applyFont="1" applyFill="1" applyBorder="1" applyAlignment="1" applyProtection="1">
      <alignment vertical="center" wrapText="1"/>
    </xf>
    <xf numFmtId="0" fontId="15" fillId="10" borderId="1" xfId="0" applyFont="1" applyFill="1" applyBorder="1" applyAlignment="1" applyProtection="1">
      <alignment horizontal="center" vertical="center"/>
    </xf>
    <xf numFmtId="0" fontId="15" fillId="10" borderId="4" xfId="0" applyFont="1" applyFill="1" applyBorder="1" applyAlignment="1" applyProtection="1">
      <alignment horizontal="center" vertical="center" wrapText="1"/>
    </xf>
    <xf numFmtId="0" fontId="15" fillId="10" borderId="32" xfId="0" applyFont="1" applyFill="1" applyBorder="1" applyAlignment="1" applyProtection="1">
      <alignment vertical="center" wrapText="1"/>
    </xf>
    <xf numFmtId="0" fontId="3" fillId="10" borderId="17" xfId="0" applyFont="1" applyFill="1" applyBorder="1" applyAlignment="1" applyProtection="1">
      <alignment horizontal="center" vertical="center" wrapText="1"/>
    </xf>
    <xf numFmtId="0" fontId="3" fillId="10" borderId="35" xfId="0" applyFont="1" applyFill="1" applyBorder="1" applyAlignment="1" applyProtection="1">
      <alignment vertical="center" wrapText="1"/>
    </xf>
    <xf numFmtId="0" fontId="15" fillId="10" borderId="6" xfId="0" applyFont="1" applyFill="1" applyBorder="1" applyAlignment="1" applyProtection="1">
      <alignment horizontal="center" vertical="center"/>
    </xf>
    <xf numFmtId="164" fontId="15" fillId="4" borderId="6" xfId="0" applyNumberFormat="1" applyFont="1" applyFill="1" applyBorder="1" applyAlignment="1" applyProtection="1">
      <alignment vertical="center"/>
    </xf>
    <xf numFmtId="164" fontId="15" fillId="4" borderId="20" xfId="0" applyNumberFormat="1" applyFont="1" applyFill="1" applyBorder="1" applyAlignment="1" applyProtection="1">
      <alignment vertical="center"/>
    </xf>
    <xf numFmtId="164" fontId="12" fillId="4" borderId="26" xfId="0" applyNumberFormat="1" applyFont="1" applyFill="1" applyBorder="1" applyProtection="1"/>
    <xf numFmtId="0" fontId="3" fillId="10" borderId="37" xfId="0" applyFont="1" applyFill="1" applyBorder="1" applyAlignment="1" applyProtection="1">
      <alignment horizontal="center" vertical="center" wrapText="1"/>
    </xf>
    <xf numFmtId="0" fontId="3" fillId="10" borderId="54" xfId="0" applyFont="1" applyFill="1" applyBorder="1" applyAlignment="1" applyProtection="1">
      <alignment vertical="center" wrapText="1"/>
    </xf>
    <xf numFmtId="0" fontId="15" fillId="10" borderId="38" xfId="0" applyFont="1" applyFill="1" applyBorder="1" applyAlignment="1" applyProtection="1">
      <alignment horizontal="center" vertical="center"/>
    </xf>
    <xf numFmtId="0" fontId="15" fillId="0" borderId="38" xfId="0" applyFont="1" applyFill="1" applyBorder="1" applyAlignment="1" applyProtection="1">
      <alignment horizontal="center" vertical="center" wrapText="1"/>
    </xf>
    <xf numFmtId="164" fontId="15" fillId="0" borderId="38" xfId="0" applyNumberFormat="1" applyFont="1" applyBorder="1" applyAlignment="1" applyProtection="1">
      <alignment vertical="center"/>
    </xf>
    <xf numFmtId="164" fontId="15" fillId="4" borderId="38" xfId="0" applyNumberFormat="1" applyFont="1" applyFill="1" applyBorder="1" applyAlignment="1" applyProtection="1">
      <alignment vertical="center"/>
    </xf>
    <xf numFmtId="164" fontId="15" fillId="4" borderId="39" xfId="0" applyNumberFormat="1" applyFont="1" applyFill="1" applyBorder="1" applyAlignment="1" applyProtection="1">
      <alignment vertical="center"/>
    </xf>
    <xf numFmtId="164" fontId="12" fillId="4" borderId="40" xfId="0" applyNumberFormat="1" applyFont="1" applyFill="1" applyBorder="1" applyProtection="1"/>
    <xf numFmtId="0" fontId="3" fillId="10" borderId="51" xfId="0" applyFont="1" applyFill="1" applyBorder="1" applyAlignment="1" applyProtection="1">
      <alignment vertical="center" wrapText="1"/>
    </xf>
    <xf numFmtId="0" fontId="15" fillId="10" borderId="10" xfId="0" applyFont="1" applyFill="1" applyBorder="1" applyAlignment="1" applyProtection="1">
      <alignment horizontal="center" vertical="center"/>
    </xf>
    <xf numFmtId="164" fontId="15" fillId="0" borderId="10" xfId="0" applyNumberFormat="1" applyFont="1" applyBorder="1" applyAlignment="1" applyProtection="1">
      <alignment horizontal="center" vertical="center"/>
    </xf>
    <xf numFmtId="164" fontId="17" fillId="4" borderId="18" xfId="0" applyNumberFormat="1" applyFont="1" applyFill="1" applyBorder="1" applyAlignment="1" applyProtection="1">
      <alignment horizontal="left" vertical="center" wrapText="1"/>
    </xf>
    <xf numFmtId="164" fontId="17" fillId="4" borderId="18" xfId="0" applyNumberFormat="1" applyFont="1" applyFill="1" applyBorder="1" applyAlignment="1" applyProtection="1">
      <alignment horizontal="right" vertical="center" wrapText="1"/>
    </xf>
    <xf numFmtId="164" fontId="18" fillId="4" borderId="18" xfId="0" applyNumberFormat="1" applyFont="1" applyFill="1" applyBorder="1" applyAlignment="1" applyProtection="1">
      <alignment horizontal="left" vertical="center" wrapText="1"/>
    </xf>
    <xf numFmtId="164" fontId="18" fillId="4" borderId="18" xfId="0" applyNumberFormat="1" applyFont="1" applyFill="1" applyBorder="1" applyAlignment="1" applyProtection="1">
      <alignment horizontal="right" vertical="center" wrapText="1"/>
    </xf>
    <xf numFmtId="164" fontId="19" fillId="4" borderId="18" xfId="0" applyNumberFormat="1" applyFont="1" applyFill="1" applyBorder="1" applyAlignment="1" applyProtection="1">
      <alignment horizontal="left" vertical="center" wrapText="1"/>
    </xf>
    <xf numFmtId="164" fontId="19" fillId="4" borderId="18" xfId="0" applyNumberFormat="1" applyFont="1" applyFill="1" applyBorder="1" applyAlignment="1" applyProtection="1">
      <alignment horizontal="right" vertical="center" wrapText="1"/>
    </xf>
    <xf numFmtId="164" fontId="20" fillId="4" borderId="18" xfId="0" applyNumberFormat="1" applyFont="1" applyFill="1" applyBorder="1" applyAlignment="1" applyProtection="1">
      <alignment horizontal="left" vertical="center" wrapText="1"/>
    </xf>
    <xf numFmtId="164" fontId="20" fillId="4" borderId="18" xfId="0" applyNumberFormat="1" applyFont="1" applyFill="1" applyBorder="1" applyAlignment="1" applyProtection="1">
      <alignment horizontal="right" vertical="center" wrapText="1"/>
    </xf>
    <xf numFmtId="164" fontId="14" fillId="4" borderId="18" xfId="0" applyNumberFormat="1" applyFont="1" applyFill="1" applyBorder="1" applyAlignment="1" applyProtection="1">
      <alignment horizontal="left" vertical="center" wrapText="1"/>
    </xf>
    <xf numFmtId="164" fontId="14" fillId="4" borderId="41" xfId="0" applyNumberFormat="1" applyFont="1" applyFill="1" applyBorder="1" applyAlignment="1" applyProtection="1">
      <alignment vertical="center"/>
    </xf>
    <xf numFmtId="164" fontId="16" fillId="4" borderId="36" xfId="0" applyNumberFormat="1" applyFont="1" applyFill="1" applyBorder="1" applyAlignment="1" applyProtection="1">
      <alignment vertical="center"/>
    </xf>
    <xf numFmtId="0" fontId="6" fillId="3" borderId="3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4" fillId="2" borderId="11" xfId="0" applyFont="1" applyFill="1" applyBorder="1" applyAlignment="1" applyProtection="1">
      <alignment horizontal="center" wrapText="1"/>
    </xf>
    <xf numFmtId="0" fontId="4" fillId="2" borderId="12" xfId="0" applyFont="1" applyFill="1" applyBorder="1" applyAlignment="1" applyProtection="1">
      <alignment horizontal="center" wrapText="1"/>
    </xf>
    <xf numFmtId="0" fontId="4" fillId="2" borderId="13" xfId="0" applyFont="1" applyFill="1" applyBorder="1" applyAlignment="1" applyProtection="1">
      <alignment horizontal="center" wrapText="1"/>
    </xf>
    <xf numFmtId="0" fontId="3" fillId="9" borderId="2" xfId="0" applyFont="1" applyFill="1" applyBorder="1" applyAlignment="1" applyProtection="1">
      <alignment horizontal="center"/>
    </xf>
    <xf numFmtId="0" fontId="3" fillId="9" borderId="9" xfId="0" applyFont="1" applyFill="1" applyBorder="1" applyAlignment="1" applyProtection="1">
      <alignment horizontal="center"/>
    </xf>
    <xf numFmtId="0" fontId="3" fillId="9" borderId="53" xfId="0" applyFont="1" applyFill="1" applyBorder="1" applyAlignment="1" applyProtection="1">
      <alignment horizontal="center"/>
    </xf>
    <xf numFmtId="0" fontId="3" fillId="0" borderId="2"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1" fillId="9" borderId="19" xfId="0" applyFont="1" applyFill="1" applyBorder="1" applyAlignment="1">
      <alignment horizontal="center" vertical="center"/>
    </xf>
    <xf numFmtId="0" fontId="1" fillId="9" borderId="0" xfId="0" applyFont="1" applyFill="1" applyBorder="1" applyAlignment="1">
      <alignment horizontal="center" vertical="center"/>
    </xf>
    <xf numFmtId="0" fontId="1" fillId="9" borderId="52"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55" xfId="0" applyFont="1" applyFill="1" applyBorder="1" applyAlignment="1">
      <alignment horizontal="center" vertical="center"/>
    </xf>
    <xf numFmtId="0" fontId="1" fillId="0" borderId="0" xfId="0" applyFont="1" applyAlignment="1" applyProtection="1">
      <alignment horizontal="left"/>
      <protection locked="0"/>
    </xf>
    <xf numFmtId="0" fontId="1" fillId="0" borderId="7" xfId="0" applyFont="1" applyBorder="1" applyAlignment="1" applyProtection="1">
      <alignment horizontal="left"/>
      <protection locked="0"/>
    </xf>
    <xf numFmtId="164" fontId="21" fillId="4" borderId="2" xfId="0" applyNumberFormat="1" applyFont="1" applyFill="1" applyBorder="1" applyAlignment="1">
      <alignment horizontal="right" vertical="center" wrapText="1"/>
    </xf>
    <xf numFmtId="164" fontId="21" fillId="4" borderId="9" xfId="0" applyNumberFormat="1" applyFont="1" applyFill="1" applyBorder="1" applyAlignment="1">
      <alignment horizontal="right" vertical="center" wrapText="1"/>
    </xf>
    <xf numFmtId="0" fontId="6" fillId="4" borderId="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0" borderId="0" xfId="0" applyFont="1" applyAlignment="1" applyProtection="1">
      <alignment horizontal="left" vertical="center" wrapText="1"/>
      <protection locked="0"/>
    </xf>
    <xf numFmtId="0" fontId="28" fillId="0" borderId="19" xfId="0" applyFont="1" applyBorder="1" applyAlignment="1">
      <alignment horizontal="left" vertical="top" wrapText="1"/>
    </xf>
    <xf numFmtId="164" fontId="13" fillId="4" borderId="13" xfId="0" applyNumberFormat="1" applyFont="1" applyFill="1" applyBorder="1" applyAlignment="1">
      <alignment horizontal="right" vertical="center"/>
    </xf>
    <xf numFmtId="164" fontId="13" fillId="4" borderId="15" xfId="0" applyNumberFormat="1" applyFont="1" applyFill="1" applyBorder="1" applyAlignment="1">
      <alignment horizontal="right" vertical="center"/>
    </xf>
    <xf numFmtId="0" fontId="6" fillId="4" borderId="38"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4" borderId="34"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6" fillId="3" borderId="4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3" fillId="4" borderId="33" xfId="0" applyFont="1" applyFill="1" applyBorder="1" applyAlignment="1">
      <alignment horizontal="left" vertical="center" wrapText="1"/>
    </xf>
    <xf numFmtId="0" fontId="22" fillId="9" borderId="2"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3" fillId="4" borderId="6" xfId="0" applyFont="1" applyFill="1" applyBorder="1" applyAlignment="1">
      <alignment horizontal="left" vertical="center" wrapText="1"/>
    </xf>
    <xf numFmtId="0" fontId="3" fillId="4" borderId="1" xfId="0" applyFont="1" applyFill="1" applyBorder="1" applyAlignment="1">
      <alignment horizontal="left" vertical="center" wrapText="1"/>
    </xf>
    <xf numFmtId="0" fontId="6" fillId="3" borderId="3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O71"/>
  <sheetViews>
    <sheetView showGridLines="0" tabSelected="1" topLeftCell="A46" zoomScale="85" zoomScaleNormal="85" workbookViewId="0">
      <selection activeCell="P31" sqref="P31"/>
    </sheetView>
  </sheetViews>
  <sheetFormatPr defaultColWidth="9.140625" defaultRowHeight="15" x14ac:dyDescent="0.25"/>
  <cols>
    <col min="1" max="1" width="7.42578125" style="10" customWidth="1"/>
    <col min="2" max="2" width="52.140625" style="10" customWidth="1"/>
    <col min="3" max="3" width="12.85546875" style="12" bestFit="1" customWidth="1"/>
    <col min="4" max="5" width="16.140625" style="10" customWidth="1"/>
    <col min="6" max="6" width="16.28515625" style="32" customWidth="1"/>
    <col min="7" max="7" width="14.42578125" style="32" customWidth="1"/>
    <col min="8" max="8" width="15.7109375" style="32" customWidth="1"/>
    <col min="9" max="9" width="15" style="32" customWidth="1"/>
    <col min="10" max="10" width="15.28515625" style="32" customWidth="1"/>
    <col min="11" max="11" width="14" style="32" customWidth="1"/>
    <col min="12" max="12" width="15.42578125" style="32" customWidth="1"/>
    <col min="13" max="13" width="15.140625" style="32" customWidth="1"/>
    <col min="14" max="14" width="15.5703125" style="33" customWidth="1"/>
    <col min="15" max="15" width="14.42578125" style="33" customWidth="1"/>
    <col min="16" max="16" width="18.5703125" style="34" customWidth="1"/>
    <col min="17" max="17" width="25.85546875" style="10" customWidth="1"/>
    <col min="18" max="16384" width="9.140625" style="10"/>
  </cols>
  <sheetData>
    <row r="1" spans="1:93" s="40" customFormat="1" ht="62.25" customHeight="1" thickBot="1" x14ac:dyDescent="0.35">
      <c r="A1" s="186" t="s">
        <v>47</v>
      </c>
      <c r="B1" s="187"/>
      <c r="C1" s="187"/>
      <c r="D1" s="187"/>
      <c r="E1" s="187"/>
      <c r="F1" s="187"/>
      <c r="G1" s="187"/>
      <c r="H1" s="187"/>
      <c r="I1" s="187"/>
      <c r="J1" s="187"/>
      <c r="K1" s="187"/>
      <c r="L1" s="187"/>
      <c r="M1" s="187"/>
      <c r="N1" s="187"/>
      <c r="O1" s="187"/>
      <c r="P1" s="187"/>
      <c r="Q1" s="188"/>
    </row>
    <row r="2" spans="1:93" ht="37.5" customHeight="1" thickBot="1" x14ac:dyDescent="0.3">
      <c r="A2" s="101"/>
      <c r="B2" s="102" t="s">
        <v>28</v>
      </c>
      <c r="C2" s="102"/>
      <c r="D2" s="102"/>
      <c r="E2" s="102"/>
      <c r="F2" s="102"/>
      <c r="G2" s="102"/>
      <c r="H2" s="102"/>
      <c r="I2" s="102"/>
      <c r="J2" s="102"/>
      <c r="K2" s="102"/>
      <c r="L2" s="102"/>
      <c r="M2" s="102"/>
      <c r="N2" s="102"/>
      <c r="O2" s="102"/>
      <c r="P2" s="102"/>
      <c r="Q2" s="103"/>
    </row>
    <row r="3" spans="1:93" ht="71.25" x14ac:dyDescent="0.25">
      <c r="A3" s="104" t="s">
        <v>73</v>
      </c>
      <c r="B3" s="105" t="s">
        <v>14</v>
      </c>
      <c r="C3" s="106" t="s">
        <v>0</v>
      </c>
      <c r="D3" s="107" t="s">
        <v>59</v>
      </c>
      <c r="E3" s="108" t="s">
        <v>57</v>
      </c>
      <c r="F3" s="108" t="s">
        <v>58</v>
      </c>
      <c r="G3" s="109" t="s">
        <v>65</v>
      </c>
      <c r="H3" s="109" t="s">
        <v>17</v>
      </c>
      <c r="I3" s="110" t="s">
        <v>4</v>
      </c>
      <c r="J3" s="110" t="s">
        <v>18</v>
      </c>
      <c r="K3" s="111" t="s">
        <v>3</v>
      </c>
      <c r="L3" s="111" t="s">
        <v>19</v>
      </c>
      <c r="M3" s="112" t="s">
        <v>2</v>
      </c>
      <c r="N3" s="112" t="s">
        <v>20</v>
      </c>
      <c r="O3" s="113" t="s">
        <v>5</v>
      </c>
      <c r="P3" s="114" t="s">
        <v>21</v>
      </c>
      <c r="Q3" s="115" t="s">
        <v>38</v>
      </c>
    </row>
    <row r="4" spans="1:93" ht="27.75" customHeight="1" x14ac:dyDescent="0.25">
      <c r="A4" s="116">
        <v>1</v>
      </c>
      <c r="B4" s="117" t="s">
        <v>62</v>
      </c>
      <c r="C4" s="118" t="s">
        <v>61</v>
      </c>
      <c r="D4" s="118">
        <v>85</v>
      </c>
      <c r="E4" s="97"/>
      <c r="F4" s="97"/>
      <c r="G4" s="47"/>
      <c r="H4" s="120">
        <f>D4*G4*12</f>
        <v>0</v>
      </c>
      <c r="I4" s="47"/>
      <c r="J4" s="120">
        <f>D4*I4*12</f>
        <v>0</v>
      </c>
      <c r="K4" s="47"/>
      <c r="L4" s="120">
        <f>D4*K4*12</f>
        <v>0</v>
      </c>
      <c r="M4" s="47"/>
      <c r="N4" s="120">
        <f>D4*M4*12</f>
        <v>0</v>
      </c>
      <c r="O4" s="47"/>
      <c r="P4" s="121">
        <f>D4*O4*12</f>
        <v>0</v>
      </c>
      <c r="Q4" s="122">
        <f>SUM(H4,J4,L4,N4,P4)</f>
        <v>0</v>
      </c>
      <c r="Y4" s="11"/>
    </row>
    <row r="5" spans="1:93" ht="27.75" customHeight="1" x14ac:dyDescent="0.25">
      <c r="A5" s="116">
        <v>2</v>
      </c>
      <c r="B5" s="123" t="s">
        <v>63</v>
      </c>
      <c r="C5" s="124" t="s">
        <v>61</v>
      </c>
      <c r="D5" s="124">
        <v>55</v>
      </c>
      <c r="E5" s="98"/>
      <c r="F5" s="98"/>
      <c r="G5" s="35"/>
      <c r="H5" s="127">
        <f>D5*G5*12</f>
        <v>0</v>
      </c>
      <c r="I5" s="35"/>
      <c r="J5" s="127">
        <f>D5*I5*12</f>
        <v>0</v>
      </c>
      <c r="K5" s="35"/>
      <c r="L5" s="127">
        <f>D5*K5*12</f>
        <v>0</v>
      </c>
      <c r="M5" s="35"/>
      <c r="N5" s="127">
        <f>D5*M5*12</f>
        <v>0</v>
      </c>
      <c r="O5" s="35"/>
      <c r="P5" s="128">
        <f>D5*O5*12</f>
        <v>0</v>
      </c>
      <c r="Q5" s="129">
        <f>SUM(H5,J5,L5,N5,P5)</f>
        <v>0</v>
      </c>
      <c r="R5" s="42"/>
      <c r="S5" s="42"/>
      <c r="T5" s="42"/>
      <c r="U5" s="42"/>
      <c r="V5" s="42"/>
      <c r="W5" s="42"/>
      <c r="X5" s="42"/>
      <c r="Y5" s="42"/>
      <c r="Z5" s="42"/>
      <c r="AA5" s="42"/>
      <c r="AB5" s="42"/>
      <c r="AC5" s="42"/>
      <c r="AD5" s="42"/>
      <c r="AE5" s="42"/>
      <c r="AF5" s="42"/>
      <c r="BI5" s="11"/>
    </row>
    <row r="6" spans="1:93" ht="66" customHeight="1" x14ac:dyDescent="0.25">
      <c r="A6" s="104" t="s">
        <v>73</v>
      </c>
      <c r="B6" s="130" t="s">
        <v>14</v>
      </c>
      <c r="C6" s="131" t="s">
        <v>0</v>
      </c>
      <c r="D6" s="132" t="s">
        <v>60</v>
      </c>
      <c r="E6" s="133" t="s">
        <v>57</v>
      </c>
      <c r="F6" s="133" t="s">
        <v>58</v>
      </c>
      <c r="G6" s="134" t="s">
        <v>22</v>
      </c>
      <c r="H6" s="134" t="s">
        <v>17</v>
      </c>
      <c r="I6" s="135" t="s">
        <v>4</v>
      </c>
      <c r="J6" s="135" t="s">
        <v>18</v>
      </c>
      <c r="K6" s="136" t="s">
        <v>3</v>
      </c>
      <c r="L6" s="136" t="s">
        <v>19</v>
      </c>
      <c r="M6" s="137" t="s">
        <v>2</v>
      </c>
      <c r="N6" s="137" t="s">
        <v>20</v>
      </c>
      <c r="O6" s="138" t="s">
        <v>5</v>
      </c>
      <c r="P6" s="139" t="s">
        <v>21</v>
      </c>
      <c r="Q6" s="140" t="s">
        <v>38</v>
      </c>
      <c r="R6" s="42"/>
      <c r="S6" s="42"/>
      <c r="T6" s="42"/>
      <c r="U6" s="42"/>
      <c r="V6" s="42"/>
      <c r="W6" s="42"/>
      <c r="X6" s="42"/>
      <c r="Y6" s="42"/>
      <c r="Z6" s="42"/>
      <c r="AA6" s="42"/>
      <c r="AB6" s="42"/>
      <c r="AC6" s="42"/>
      <c r="AD6" s="42"/>
      <c r="AE6" s="42"/>
      <c r="AF6" s="42"/>
      <c r="BI6" s="11"/>
    </row>
    <row r="7" spans="1:93" ht="33.75" customHeight="1" thickBot="1" x14ac:dyDescent="0.3">
      <c r="A7" s="141">
        <v>3</v>
      </c>
      <c r="B7" s="142" t="s">
        <v>56</v>
      </c>
      <c r="C7" s="143" t="s">
        <v>1</v>
      </c>
      <c r="D7" s="143">
        <v>400</v>
      </c>
      <c r="E7" s="99"/>
      <c r="F7" s="99"/>
      <c r="G7" s="74"/>
      <c r="H7" s="144">
        <f>D7*G7</f>
        <v>0</v>
      </c>
      <c r="I7" s="74"/>
      <c r="J7" s="144">
        <f>D7*I7</f>
        <v>0</v>
      </c>
      <c r="K7" s="74"/>
      <c r="L7" s="144">
        <f>D7*K7</f>
        <v>0</v>
      </c>
      <c r="M7" s="74"/>
      <c r="N7" s="144">
        <f>D7*M7</f>
        <v>0</v>
      </c>
      <c r="O7" s="74"/>
      <c r="P7" s="145">
        <f>D7*O7</f>
        <v>0</v>
      </c>
      <c r="Q7" s="146">
        <f>SUM(H7,J7,L7,N7,P7)</f>
        <v>0</v>
      </c>
      <c r="R7" s="44"/>
      <c r="S7" s="44"/>
      <c r="T7" s="44"/>
      <c r="U7" s="44"/>
      <c r="V7" s="44"/>
      <c r="W7" s="44"/>
      <c r="X7" s="44"/>
      <c r="Y7" s="44"/>
      <c r="Z7" s="44"/>
      <c r="AA7" s="44"/>
      <c r="AB7" s="44"/>
      <c r="AC7" s="44"/>
      <c r="AD7" s="45"/>
      <c r="AE7" s="44"/>
      <c r="AF7" s="44"/>
    </row>
    <row r="8" spans="1:93" ht="32.25" customHeight="1" thickBot="1" x14ac:dyDescent="0.3">
      <c r="A8" s="101"/>
      <c r="B8" s="102" t="s">
        <v>39</v>
      </c>
      <c r="C8" s="102"/>
      <c r="D8" s="102"/>
      <c r="E8" s="102"/>
      <c r="F8" s="102"/>
      <c r="G8" s="102"/>
      <c r="H8" s="102"/>
      <c r="I8" s="102"/>
      <c r="J8" s="102"/>
      <c r="K8" s="102"/>
      <c r="L8" s="102"/>
      <c r="M8" s="102"/>
      <c r="N8" s="102"/>
      <c r="O8" s="102"/>
      <c r="P8" s="102"/>
      <c r="Q8" s="103"/>
      <c r="R8" s="42"/>
      <c r="S8" s="42"/>
      <c r="T8" s="42"/>
      <c r="U8" s="42"/>
      <c r="V8" s="42"/>
      <c r="W8" s="42"/>
      <c r="X8" s="42"/>
      <c r="Y8" s="42"/>
      <c r="Z8" s="42"/>
      <c r="AA8" s="42"/>
      <c r="AB8" s="42"/>
      <c r="AC8" s="42"/>
      <c r="AD8" s="43"/>
      <c r="AE8" s="42"/>
      <c r="AF8" s="42"/>
    </row>
    <row r="9" spans="1:93" ht="57" x14ac:dyDescent="0.25">
      <c r="A9" s="104" t="s">
        <v>73</v>
      </c>
      <c r="B9" s="105" t="s">
        <v>14</v>
      </c>
      <c r="C9" s="106" t="s">
        <v>0</v>
      </c>
      <c r="D9" s="107" t="s">
        <v>64</v>
      </c>
      <c r="E9" s="108" t="s">
        <v>57</v>
      </c>
      <c r="F9" s="108" t="s">
        <v>58</v>
      </c>
      <c r="G9" s="109" t="s">
        <v>22</v>
      </c>
      <c r="H9" s="109" t="s">
        <v>17</v>
      </c>
      <c r="I9" s="110" t="s">
        <v>4</v>
      </c>
      <c r="J9" s="110" t="s">
        <v>18</v>
      </c>
      <c r="K9" s="111" t="s">
        <v>3</v>
      </c>
      <c r="L9" s="111" t="s">
        <v>19</v>
      </c>
      <c r="M9" s="112" t="s">
        <v>2</v>
      </c>
      <c r="N9" s="112" t="s">
        <v>20</v>
      </c>
      <c r="O9" s="113" t="s">
        <v>5</v>
      </c>
      <c r="P9" s="114" t="s">
        <v>21</v>
      </c>
      <c r="Q9" s="115" t="s">
        <v>38</v>
      </c>
      <c r="R9" s="42"/>
      <c r="S9" s="42"/>
      <c r="T9" s="42"/>
      <c r="U9" s="42"/>
      <c r="V9" s="42"/>
      <c r="W9" s="42"/>
      <c r="X9" s="42"/>
      <c r="Y9" s="42"/>
      <c r="Z9" s="42"/>
      <c r="AA9" s="42"/>
      <c r="AB9" s="42"/>
      <c r="AC9" s="42"/>
      <c r="AD9" s="43"/>
      <c r="AE9" s="42"/>
      <c r="AF9" s="42"/>
    </row>
    <row r="10" spans="1:93" ht="40.5" customHeight="1" thickBot="1" x14ac:dyDescent="0.3">
      <c r="A10" s="147">
        <v>4</v>
      </c>
      <c r="B10" s="148" t="s">
        <v>55</v>
      </c>
      <c r="C10" s="149" t="s">
        <v>79</v>
      </c>
      <c r="D10" s="124">
        <v>280</v>
      </c>
      <c r="E10" s="125" t="s">
        <v>45</v>
      </c>
      <c r="F10" s="125" t="s">
        <v>45</v>
      </c>
      <c r="G10" s="35"/>
      <c r="H10" s="127">
        <f>D10*G10</f>
        <v>0</v>
      </c>
      <c r="I10" s="35"/>
      <c r="J10" s="127">
        <f>D10*I10</f>
        <v>0</v>
      </c>
      <c r="K10" s="35"/>
      <c r="L10" s="127">
        <f>D10*K10</f>
        <v>0</v>
      </c>
      <c r="M10" s="35"/>
      <c r="N10" s="127">
        <f>D10*M10</f>
        <v>0</v>
      </c>
      <c r="O10" s="35"/>
      <c r="P10" s="128">
        <f>D10*O10</f>
        <v>0</v>
      </c>
      <c r="Q10" s="129">
        <f>SUM(H10,J10,L10,N10,P10)</f>
        <v>0</v>
      </c>
      <c r="R10" s="44"/>
      <c r="S10" s="44"/>
      <c r="T10" s="44"/>
      <c r="U10" s="44"/>
      <c r="V10" s="44"/>
      <c r="W10" s="44"/>
      <c r="X10" s="44"/>
      <c r="Y10" s="44"/>
      <c r="Z10" s="44"/>
      <c r="AA10" s="44"/>
      <c r="AB10" s="44"/>
      <c r="AC10" s="44"/>
      <c r="AD10" s="45"/>
      <c r="AE10" s="42"/>
      <c r="AF10" s="42"/>
    </row>
    <row r="11" spans="1:93" ht="39.75" customHeight="1" thickBot="1" x14ac:dyDescent="0.3">
      <c r="A11" s="101"/>
      <c r="B11" s="102" t="s">
        <v>29</v>
      </c>
      <c r="C11" s="102"/>
      <c r="D11" s="102"/>
      <c r="E11" s="102"/>
      <c r="F11" s="102"/>
      <c r="G11" s="102"/>
      <c r="H11" s="102"/>
      <c r="I11" s="102"/>
      <c r="J11" s="102"/>
      <c r="K11" s="102"/>
      <c r="L11" s="102"/>
      <c r="M11" s="102"/>
      <c r="N11" s="102"/>
      <c r="O11" s="102"/>
      <c r="P11" s="102"/>
      <c r="Q11" s="103"/>
      <c r="R11" s="42"/>
      <c r="S11" s="42"/>
      <c r="T11" s="42"/>
      <c r="U11" s="42"/>
      <c r="V11" s="42"/>
      <c r="W11" s="42"/>
      <c r="X11" s="42"/>
      <c r="Y11" s="42"/>
      <c r="Z11" s="42"/>
      <c r="AA11" s="42"/>
      <c r="AB11" s="42"/>
      <c r="AC11" s="42"/>
      <c r="AD11" s="43"/>
      <c r="AE11" s="42"/>
      <c r="AF11" s="42"/>
    </row>
    <row r="12" spans="1:93" ht="57" x14ac:dyDescent="0.25">
      <c r="A12" s="104" t="s">
        <v>73</v>
      </c>
      <c r="B12" s="105" t="s">
        <v>14</v>
      </c>
      <c r="C12" s="106" t="s">
        <v>0</v>
      </c>
      <c r="D12" s="107" t="s">
        <v>66</v>
      </c>
      <c r="E12" s="108" t="s">
        <v>57</v>
      </c>
      <c r="F12" s="108" t="s">
        <v>58</v>
      </c>
      <c r="G12" s="109" t="s">
        <v>22</v>
      </c>
      <c r="H12" s="109" t="s">
        <v>17</v>
      </c>
      <c r="I12" s="110" t="s">
        <v>80</v>
      </c>
      <c r="J12" s="110" t="s">
        <v>18</v>
      </c>
      <c r="K12" s="111" t="s">
        <v>3</v>
      </c>
      <c r="L12" s="111" t="s">
        <v>19</v>
      </c>
      <c r="M12" s="112" t="s">
        <v>2</v>
      </c>
      <c r="N12" s="112" t="s">
        <v>20</v>
      </c>
      <c r="O12" s="113" t="s">
        <v>5</v>
      </c>
      <c r="P12" s="114" t="s">
        <v>21</v>
      </c>
      <c r="Q12" s="115" t="s">
        <v>38</v>
      </c>
      <c r="R12" s="42"/>
      <c r="S12" s="42"/>
      <c r="T12" s="42"/>
      <c r="U12" s="42"/>
      <c r="V12" s="42"/>
      <c r="W12" s="42"/>
      <c r="X12" s="42"/>
      <c r="Y12" s="42"/>
      <c r="Z12" s="42"/>
      <c r="AA12" s="42"/>
      <c r="AB12" s="42"/>
      <c r="AC12" s="42"/>
      <c r="AD12" s="43"/>
      <c r="AE12" s="42"/>
      <c r="AF12" s="42"/>
    </row>
    <row r="13" spans="1:93" ht="18" customHeight="1" x14ac:dyDescent="0.25">
      <c r="A13" s="150">
        <v>5</v>
      </c>
      <c r="B13" s="151" t="s">
        <v>30</v>
      </c>
      <c r="C13" s="152" t="s">
        <v>42</v>
      </c>
      <c r="D13" s="152">
        <v>300</v>
      </c>
      <c r="E13" s="97"/>
      <c r="F13" s="97"/>
      <c r="G13" s="47"/>
      <c r="H13" s="120">
        <f>D13*G13</f>
        <v>0</v>
      </c>
      <c r="I13" s="47"/>
      <c r="J13" s="120">
        <f t="shared" ref="J13:J24" si="0">D13*I13</f>
        <v>0</v>
      </c>
      <c r="K13" s="47"/>
      <c r="L13" s="120">
        <f t="shared" ref="L13:L24" si="1">D13*K13</f>
        <v>0</v>
      </c>
      <c r="M13" s="47"/>
      <c r="N13" s="120">
        <f t="shared" ref="N13:N24" si="2">D13*M13</f>
        <v>0</v>
      </c>
      <c r="O13" s="47"/>
      <c r="P13" s="121">
        <f t="shared" ref="P13:P24" si="3">D13*O13</f>
        <v>0</v>
      </c>
      <c r="Q13" s="122">
        <f t="shared" ref="Q13:Q24" si="4">SUM(H13,J13,L13,N13,P13)</f>
        <v>0</v>
      </c>
      <c r="R13" s="208"/>
      <c r="S13" s="46"/>
      <c r="T13" s="46"/>
      <c r="U13" s="46"/>
      <c r="V13" s="46"/>
      <c r="W13" s="46"/>
      <c r="X13" s="46"/>
      <c r="Y13" s="46"/>
      <c r="Z13" s="46"/>
      <c r="AA13" s="46"/>
      <c r="AB13" s="46"/>
      <c r="AC13" s="46"/>
      <c r="AD13" s="46"/>
      <c r="AE13" s="46"/>
      <c r="AF13" s="46"/>
    </row>
    <row r="14" spans="1:93" ht="18" customHeight="1" x14ac:dyDescent="0.25">
      <c r="A14" s="150">
        <v>6</v>
      </c>
      <c r="B14" s="151" t="s">
        <v>31</v>
      </c>
      <c r="C14" s="152" t="s">
        <v>42</v>
      </c>
      <c r="D14" s="152">
        <v>25000</v>
      </c>
      <c r="E14" s="97"/>
      <c r="F14" s="97"/>
      <c r="G14" s="47"/>
      <c r="H14" s="120">
        <f t="shared" ref="H14:H24" si="5">D14*G14</f>
        <v>0</v>
      </c>
      <c r="I14" s="47"/>
      <c r="J14" s="120">
        <f t="shared" si="0"/>
        <v>0</v>
      </c>
      <c r="K14" s="47"/>
      <c r="L14" s="120">
        <f t="shared" si="1"/>
        <v>0</v>
      </c>
      <c r="M14" s="47"/>
      <c r="N14" s="120">
        <f t="shared" si="2"/>
        <v>0</v>
      </c>
      <c r="O14" s="47"/>
      <c r="P14" s="121">
        <f t="shared" si="3"/>
        <v>0</v>
      </c>
      <c r="Q14" s="122">
        <f t="shared" si="4"/>
        <v>0</v>
      </c>
      <c r="R14" s="208"/>
      <c r="S14" s="46"/>
      <c r="T14" s="46"/>
      <c r="U14" s="46"/>
      <c r="V14" s="46"/>
      <c r="W14" s="46"/>
      <c r="X14" s="46"/>
      <c r="Y14" s="46"/>
      <c r="Z14" s="46"/>
      <c r="AA14" s="46"/>
      <c r="AB14" s="46"/>
      <c r="AC14" s="46"/>
      <c r="AD14" s="46"/>
      <c r="AE14" s="46"/>
      <c r="AF14" s="46"/>
    </row>
    <row r="15" spans="1:93" ht="17.25" customHeight="1" x14ac:dyDescent="0.25">
      <c r="A15" s="153">
        <v>7</v>
      </c>
      <c r="B15" s="154" t="s">
        <v>67</v>
      </c>
      <c r="C15" s="152" t="s">
        <v>42</v>
      </c>
      <c r="D15" s="152">
        <v>660</v>
      </c>
      <c r="E15" s="97"/>
      <c r="F15" s="97"/>
      <c r="G15" s="73"/>
      <c r="H15" s="120">
        <f t="shared" si="5"/>
        <v>0</v>
      </c>
      <c r="I15" s="73"/>
      <c r="J15" s="120">
        <f t="shared" si="0"/>
        <v>0</v>
      </c>
      <c r="K15" s="73"/>
      <c r="L15" s="120">
        <f t="shared" si="1"/>
        <v>0</v>
      </c>
      <c r="M15" s="73"/>
      <c r="N15" s="120">
        <f t="shared" si="2"/>
        <v>0</v>
      </c>
      <c r="O15" s="73"/>
      <c r="P15" s="121">
        <f t="shared" si="3"/>
        <v>0</v>
      </c>
      <c r="Q15" s="122">
        <f t="shared" si="4"/>
        <v>0</v>
      </c>
      <c r="R15" s="208"/>
      <c r="S15" s="46"/>
      <c r="T15" s="46"/>
      <c r="U15" s="46"/>
      <c r="V15" s="46"/>
      <c r="W15" s="46"/>
      <c r="X15" s="46"/>
      <c r="Y15" s="46"/>
      <c r="Z15" s="46"/>
      <c r="AA15" s="46"/>
      <c r="AB15" s="46"/>
      <c r="AC15" s="46"/>
      <c r="AD15" s="46"/>
      <c r="AE15" s="46"/>
      <c r="AF15" s="46"/>
      <c r="CL15" s="11"/>
    </row>
    <row r="16" spans="1:93" ht="45" x14ac:dyDescent="0.25">
      <c r="A16" s="150">
        <v>8</v>
      </c>
      <c r="B16" s="151" t="s">
        <v>68</v>
      </c>
      <c r="C16" s="152" t="s">
        <v>42</v>
      </c>
      <c r="D16" s="152">
        <v>28800</v>
      </c>
      <c r="E16" s="97"/>
      <c r="F16" s="97"/>
      <c r="G16" s="73"/>
      <c r="H16" s="120">
        <f t="shared" si="5"/>
        <v>0</v>
      </c>
      <c r="I16" s="73"/>
      <c r="J16" s="120">
        <f t="shared" si="0"/>
        <v>0</v>
      </c>
      <c r="K16" s="73"/>
      <c r="L16" s="120">
        <f t="shared" si="1"/>
        <v>0</v>
      </c>
      <c r="M16" s="73"/>
      <c r="N16" s="120">
        <f t="shared" si="2"/>
        <v>0</v>
      </c>
      <c r="O16" s="73"/>
      <c r="P16" s="121">
        <f t="shared" si="3"/>
        <v>0</v>
      </c>
      <c r="Q16" s="122">
        <f t="shared" si="4"/>
        <v>0</v>
      </c>
      <c r="R16" s="44"/>
      <c r="CO16" s="11"/>
    </row>
    <row r="17" spans="1:93" ht="45" x14ac:dyDescent="0.25">
      <c r="A17" s="150">
        <v>9</v>
      </c>
      <c r="B17" s="151" t="s">
        <v>70</v>
      </c>
      <c r="C17" s="152" t="s">
        <v>42</v>
      </c>
      <c r="D17" s="152">
        <v>11520</v>
      </c>
      <c r="E17" s="97"/>
      <c r="F17" s="97"/>
      <c r="G17" s="73"/>
      <c r="H17" s="120">
        <f t="shared" si="5"/>
        <v>0</v>
      </c>
      <c r="I17" s="73"/>
      <c r="J17" s="120">
        <f t="shared" si="0"/>
        <v>0</v>
      </c>
      <c r="K17" s="73"/>
      <c r="L17" s="120">
        <f t="shared" si="1"/>
        <v>0</v>
      </c>
      <c r="M17" s="73"/>
      <c r="N17" s="120">
        <f t="shared" si="2"/>
        <v>0</v>
      </c>
      <c r="O17" s="73"/>
      <c r="P17" s="121">
        <f t="shared" si="3"/>
        <v>0</v>
      </c>
      <c r="Q17" s="122">
        <f t="shared" si="4"/>
        <v>0</v>
      </c>
      <c r="CO17" s="11"/>
    </row>
    <row r="18" spans="1:93" ht="45" x14ac:dyDescent="0.25">
      <c r="A18" s="150">
        <v>10</v>
      </c>
      <c r="B18" s="151" t="s">
        <v>71</v>
      </c>
      <c r="C18" s="152" t="s">
        <v>42</v>
      </c>
      <c r="D18" s="152">
        <v>7200</v>
      </c>
      <c r="E18" s="97"/>
      <c r="F18" s="97"/>
      <c r="G18" s="73"/>
      <c r="H18" s="120">
        <f t="shared" si="5"/>
        <v>0</v>
      </c>
      <c r="I18" s="73"/>
      <c r="J18" s="120">
        <f t="shared" si="0"/>
        <v>0</v>
      </c>
      <c r="K18" s="73"/>
      <c r="L18" s="120">
        <f t="shared" si="1"/>
        <v>0</v>
      </c>
      <c r="M18" s="73"/>
      <c r="N18" s="120">
        <f t="shared" si="2"/>
        <v>0</v>
      </c>
      <c r="O18" s="73"/>
      <c r="P18" s="121">
        <f t="shared" si="3"/>
        <v>0</v>
      </c>
      <c r="Q18" s="122">
        <f t="shared" si="4"/>
        <v>0</v>
      </c>
      <c r="CO18" s="11"/>
    </row>
    <row r="19" spans="1:93" ht="45.75" thickBot="1" x14ac:dyDescent="0.3">
      <c r="A19" s="155">
        <v>11</v>
      </c>
      <c r="B19" s="156" t="s">
        <v>72</v>
      </c>
      <c r="C19" s="157" t="s">
        <v>42</v>
      </c>
      <c r="D19" s="157">
        <v>36000</v>
      </c>
      <c r="E19" s="100"/>
      <c r="F19" s="100"/>
      <c r="G19" s="81"/>
      <c r="H19" s="158">
        <f>D19*G19</f>
        <v>0</v>
      </c>
      <c r="I19" s="81"/>
      <c r="J19" s="158">
        <f t="shared" si="0"/>
        <v>0</v>
      </c>
      <c r="K19" s="81"/>
      <c r="L19" s="158">
        <f t="shared" si="1"/>
        <v>0</v>
      </c>
      <c r="M19" s="81"/>
      <c r="N19" s="158">
        <f t="shared" si="2"/>
        <v>0</v>
      </c>
      <c r="O19" s="81"/>
      <c r="P19" s="159">
        <f t="shared" si="3"/>
        <v>0</v>
      </c>
      <c r="Q19" s="160">
        <f t="shared" si="4"/>
        <v>0</v>
      </c>
      <c r="AI19" s="11"/>
    </row>
    <row r="20" spans="1:93" s="50" customFormat="1" ht="60" customHeight="1" thickBot="1" x14ac:dyDescent="0.3">
      <c r="A20" s="192" t="s">
        <v>95</v>
      </c>
      <c r="B20" s="193"/>
      <c r="C20" s="193"/>
      <c r="D20" s="193"/>
      <c r="E20" s="193"/>
      <c r="F20" s="193"/>
      <c r="G20" s="193"/>
      <c r="H20" s="193"/>
      <c r="I20" s="193"/>
      <c r="J20" s="193"/>
      <c r="K20" s="193"/>
      <c r="L20" s="193"/>
      <c r="M20" s="193"/>
      <c r="N20" s="193"/>
      <c r="O20" s="193"/>
      <c r="P20" s="193"/>
      <c r="Q20" s="194"/>
      <c r="AI20" s="72"/>
    </row>
    <row r="21" spans="1:93" s="50" customFormat="1" ht="34.5" customHeight="1" thickBot="1" x14ac:dyDescent="0.3">
      <c r="A21" s="101"/>
      <c r="B21" s="102" t="s">
        <v>69</v>
      </c>
      <c r="C21" s="102"/>
      <c r="D21" s="102"/>
      <c r="E21" s="102"/>
      <c r="F21" s="102"/>
      <c r="G21" s="102"/>
      <c r="H21" s="102"/>
      <c r="I21" s="102"/>
      <c r="J21" s="102"/>
      <c r="K21" s="102"/>
      <c r="L21" s="102"/>
      <c r="M21" s="102"/>
      <c r="N21" s="102"/>
      <c r="O21" s="102"/>
      <c r="P21" s="102"/>
      <c r="Q21" s="103"/>
      <c r="AI21" s="72"/>
    </row>
    <row r="22" spans="1:93" s="50" customFormat="1" ht="57" x14ac:dyDescent="0.25">
      <c r="A22" s="104" t="s">
        <v>73</v>
      </c>
      <c r="B22" s="105" t="s">
        <v>14</v>
      </c>
      <c r="C22" s="106" t="s">
        <v>0</v>
      </c>
      <c r="D22" s="107" t="s">
        <v>66</v>
      </c>
      <c r="E22" s="108" t="s">
        <v>57</v>
      </c>
      <c r="F22" s="108" t="s">
        <v>58</v>
      </c>
      <c r="G22" s="109" t="s">
        <v>22</v>
      </c>
      <c r="H22" s="109" t="s">
        <v>74</v>
      </c>
      <c r="I22" s="110" t="s">
        <v>80</v>
      </c>
      <c r="J22" s="110" t="s">
        <v>75</v>
      </c>
      <c r="K22" s="111" t="s">
        <v>3</v>
      </c>
      <c r="L22" s="111" t="s">
        <v>76</v>
      </c>
      <c r="M22" s="112" t="s">
        <v>2</v>
      </c>
      <c r="N22" s="112" t="s">
        <v>77</v>
      </c>
      <c r="O22" s="113" t="s">
        <v>5</v>
      </c>
      <c r="P22" s="114" t="s">
        <v>78</v>
      </c>
      <c r="Q22" s="115" t="s">
        <v>38</v>
      </c>
      <c r="AI22" s="72"/>
    </row>
    <row r="23" spans="1:93" x14ac:dyDescent="0.25">
      <c r="A23" s="161">
        <v>12</v>
      </c>
      <c r="B23" s="162" t="s">
        <v>32</v>
      </c>
      <c r="C23" s="163" t="s">
        <v>42</v>
      </c>
      <c r="D23" s="163">
        <f>D16+D17+D18+D19</f>
        <v>83520</v>
      </c>
      <c r="E23" s="164" t="s">
        <v>45</v>
      </c>
      <c r="F23" s="164" t="s">
        <v>45</v>
      </c>
      <c r="G23" s="165">
        <v>0.05</v>
      </c>
      <c r="H23" s="166">
        <f t="shared" si="5"/>
        <v>4176</v>
      </c>
      <c r="I23" s="165">
        <v>0.05</v>
      </c>
      <c r="J23" s="166">
        <f t="shared" si="0"/>
        <v>4176</v>
      </c>
      <c r="K23" s="165">
        <v>0.05</v>
      </c>
      <c r="L23" s="166">
        <f t="shared" si="1"/>
        <v>4176</v>
      </c>
      <c r="M23" s="165">
        <v>0.05</v>
      </c>
      <c r="N23" s="166">
        <f t="shared" si="2"/>
        <v>4176</v>
      </c>
      <c r="O23" s="165">
        <v>0.05</v>
      </c>
      <c r="P23" s="167">
        <f t="shared" si="3"/>
        <v>4176</v>
      </c>
      <c r="Q23" s="168">
        <f t="shared" si="4"/>
        <v>20880</v>
      </c>
      <c r="CB23" s="11"/>
    </row>
    <row r="24" spans="1:93" ht="17.25" customHeight="1" x14ac:dyDescent="0.25">
      <c r="A24" s="150">
        <v>13</v>
      </c>
      <c r="B24" s="169" t="s">
        <v>41</v>
      </c>
      <c r="C24" s="170" t="s">
        <v>42</v>
      </c>
      <c r="D24" s="170">
        <v>660</v>
      </c>
      <c r="E24" s="119" t="s">
        <v>45</v>
      </c>
      <c r="F24" s="119" t="s">
        <v>45</v>
      </c>
      <c r="G24" s="126">
        <v>0.1</v>
      </c>
      <c r="H24" s="127">
        <f t="shared" si="5"/>
        <v>66</v>
      </c>
      <c r="I24" s="126">
        <v>0.1</v>
      </c>
      <c r="J24" s="127">
        <f t="shared" si="0"/>
        <v>66</v>
      </c>
      <c r="K24" s="126">
        <v>0.1</v>
      </c>
      <c r="L24" s="127">
        <f t="shared" si="1"/>
        <v>66</v>
      </c>
      <c r="M24" s="126">
        <v>0.1</v>
      </c>
      <c r="N24" s="127">
        <f t="shared" si="2"/>
        <v>66</v>
      </c>
      <c r="O24" s="126">
        <v>0.1</v>
      </c>
      <c r="P24" s="128">
        <f t="shared" si="3"/>
        <v>66</v>
      </c>
      <c r="Q24" s="129">
        <f t="shared" si="4"/>
        <v>330</v>
      </c>
      <c r="Z24" s="11"/>
    </row>
    <row r="25" spans="1:93" ht="27" customHeight="1" thickBot="1" x14ac:dyDescent="0.3">
      <c r="A25" s="161">
        <v>14</v>
      </c>
      <c r="B25" s="169" t="s">
        <v>44</v>
      </c>
      <c r="C25" s="170" t="s">
        <v>45</v>
      </c>
      <c r="D25" s="170" t="s">
        <v>45</v>
      </c>
      <c r="E25" s="125" t="s">
        <v>45</v>
      </c>
      <c r="F25" s="125" t="s">
        <v>45</v>
      </c>
      <c r="G25" s="171" t="s">
        <v>45</v>
      </c>
      <c r="H25" s="127">
        <f>SUM(H4:H5, H7)*9.25%</f>
        <v>0</v>
      </c>
      <c r="I25" s="171" t="s">
        <v>45</v>
      </c>
      <c r="J25" s="127">
        <f>SUM(J4:J5, J7)*9.25%</f>
        <v>0</v>
      </c>
      <c r="K25" s="171" t="s">
        <v>45</v>
      </c>
      <c r="L25" s="127">
        <f>SUM(L4:L5, L7)*9.25%</f>
        <v>0</v>
      </c>
      <c r="M25" s="171" t="s">
        <v>45</v>
      </c>
      <c r="N25" s="127">
        <f>SUM(N4:N5, N7)*9.25%</f>
        <v>0</v>
      </c>
      <c r="O25" s="171" t="s">
        <v>45</v>
      </c>
      <c r="P25" s="127">
        <f>SUM(P4:P5, P7)*9.25%</f>
        <v>0</v>
      </c>
      <c r="Q25" s="129">
        <f>SUM(H25,J25,L25,N25,P25)</f>
        <v>0</v>
      </c>
      <c r="Z25" s="11"/>
    </row>
    <row r="26" spans="1:93" ht="48" thickBot="1" x14ac:dyDescent="0.3">
      <c r="A26" s="189"/>
      <c r="B26" s="190"/>
      <c r="C26" s="190"/>
      <c r="D26" s="190"/>
      <c r="E26" s="190"/>
      <c r="F26" s="191"/>
      <c r="G26" s="172" t="s">
        <v>23</v>
      </c>
      <c r="H26" s="173">
        <f>SUM(H4:H5,H7,H10,H13:H19, H23:H25)</f>
        <v>4242</v>
      </c>
      <c r="I26" s="174" t="s">
        <v>24</v>
      </c>
      <c r="J26" s="175">
        <f>SUM(J4:J5,J7,J10,J13:J19, J23:J25)</f>
        <v>4242</v>
      </c>
      <c r="K26" s="176" t="s">
        <v>25</v>
      </c>
      <c r="L26" s="177">
        <f>SUM(L4:L5,L7,L10,L13:L19, L23:L25)</f>
        <v>4242</v>
      </c>
      <c r="M26" s="178" t="s">
        <v>26</v>
      </c>
      <c r="N26" s="179">
        <f>SUM(N4:N5,N7,N10,N13:N19, N23:N25)</f>
        <v>4242</v>
      </c>
      <c r="O26" s="180" t="s">
        <v>27</v>
      </c>
      <c r="P26" s="181">
        <f>SUM(P4:P5,P7,P10,P13:P19, P23:P25)</f>
        <v>4242</v>
      </c>
      <c r="Q26" s="182">
        <f>SUM(Q4:Q5,Q7,Q10,Q13:Q19,Q23:Q25)</f>
        <v>21210</v>
      </c>
      <c r="AV26" s="11"/>
    </row>
    <row r="27" spans="1:93" ht="39" customHeight="1" thickBot="1" x14ac:dyDescent="0.3">
      <c r="A27" s="12"/>
      <c r="F27" s="13"/>
      <c r="G27" s="14"/>
      <c r="H27" s="15"/>
      <c r="I27" s="16"/>
      <c r="J27" s="17"/>
      <c r="K27" s="18"/>
      <c r="L27" s="19"/>
      <c r="M27" s="20"/>
      <c r="N27" s="21"/>
      <c r="O27" s="22"/>
      <c r="P27" s="23"/>
    </row>
    <row r="28" spans="1:93" ht="24.75" customHeight="1" thickBot="1" x14ac:dyDescent="0.3">
      <c r="A28" s="87"/>
      <c r="B28" s="88" t="s">
        <v>33</v>
      </c>
      <c r="C28" s="88"/>
      <c r="D28" s="88"/>
      <c r="E28" s="88"/>
      <c r="F28" s="88"/>
      <c r="G28" s="88"/>
      <c r="H28" s="88"/>
      <c r="I28" s="88"/>
      <c r="J28" s="88"/>
      <c r="K28" s="88"/>
      <c r="L28" s="88"/>
      <c r="M28" s="88"/>
      <c r="N28" s="88"/>
      <c r="O28" s="88"/>
      <c r="P28" s="88"/>
      <c r="Q28" s="89"/>
    </row>
    <row r="29" spans="1:93" ht="60.75" customHeight="1" x14ac:dyDescent="0.25">
      <c r="A29" s="90" t="s">
        <v>73</v>
      </c>
      <c r="B29" s="227" t="s">
        <v>14</v>
      </c>
      <c r="C29" s="227"/>
      <c r="D29" s="227"/>
      <c r="E29" s="227"/>
      <c r="F29" s="65" t="s">
        <v>81</v>
      </c>
      <c r="G29" s="66" t="s">
        <v>90</v>
      </c>
      <c r="H29" s="66" t="s">
        <v>6</v>
      </c>
      <c r="I29" s="67" t="s">
        <v>54</v>
      </c>
      <c r="J29" s="67" t="s">
        <v>91</v>
      </c>
      <c r="K29" s="68" t="s">
        <v>53</v>
      </c>
      <c r="L29" s="68" t="s">
        <v>92</v>
      </c>
      <c r="M29" s="69" t="s">
        <v>52</v>
      </c>
      <c r="N29" s="69" t="s">
        <v>9</v>
      </c>
      <c r="O29" s="70" t="s">
        <v>51</v>
      </c>
      <c r="P29" s="91" t="s">
        <v>93</v>
      </c>
      <c r="Q29" s="86"/>
    </row>
    <row r="30" spans="1:93" ht="33.75" customHeight="1" x14ac:dyDescent="0.25">
      <c r="A30" s="92">
        <v>15</v>
      </c>
      <c r="B30" s="226" t="s">
        <v>13</v>
      </c>
      <c r="C30" s="226"/>
      <c r="D30" s="226"/>
      <c r="E30" s="226"/>
      <c r="F30" s="24">
        <v>30</v>
      </c>
      <c r="G30" s="47"/>
      <c r="H30" s="48">
        <f>F30*G30</f>
        <v>0</v>
      </c>
      <c r="I30" s="47"/>
      <c r="J30" s="48">
        <f>F30*I30</f>
        <v>0</v>
      </c>
      <c r="K30" s="47"/>
      <c r="L30" s="48">
        <f>F30*K30</f>
        <v>0</v>
      </c>
      <c r="M30" s="47"/>
      <c r="N30" s="120">
        <f>F30*M30</f>
        <v>0</v>
      </c>
      <c r="O30" s="47"/>
      <c r="P30" s="93">
        <f>F30*O30</f>
        <v>0</v>
      </c>
      <c r="Q30" s="37"/>
    </row>
    <row r="31" spans="1:93" ht="33" customHeight="1" thickBot="1" x14ac:dyDescent="0.3">
      <c r="A31" s="96">
        <v>16</v>
      </c>
      <c r="B31" s="225" t="s">
        <v>46</v>
      </c>
      <c r="C31" s="225"/>
      <c r="D31" s="225"/>
      <c r="E31" s="225"/>
      <c r="F31" s="25">
        <v>2</v>
      </c>
      <c r="G31" s="94"/>
      <c r="H31" s="49">
        <f>F31*G31</f>
        <v>0</v>
      </c>
      <c r="I31" s="94"/>
      <c r="J31" s="49">
        <f>F31*I31</f>
        <v>0</v>
      </c>
      <c r="K31" s="94"/>
      <c r="L31" s="49">
        <f>F31*K31</f>
        <v>0</v>
      </c>
      <c r="M31" s="94"/>
      <c r="N31" s="158">
        <f>F31*M31</f>
        <v>0</v>
      </c>
      <c r="O31" s="94"/>
      <c r="P31" s="95">
        <f>F31*O31</f>
        <v>0</v>
      </c>
      <c r="Q31" s="36"/>
    </row>
    <row r="32" spans="1:93" ht="30.75" customHeight="1" x14ac:dyDescent="0.25">
      <c r="A32" s="195"/>
      <c r="B32" s="196"/>
      <c r="C32" s="196"/>
      <c r="D32" s="196"/>
      <c r="E32" s="196"/>
      <c r="F32" s="196"/>
      <c r="G32" s="196"/>
      <c r="H32" s="196"/>
      <c r="I32" s="196"/>
      <c r="J32" s="196"/>
      <c r="K32" s="196"/>
      <c r="L32" s="196"/>
      <c r="M32" s="196"/>
      <c r="N32" s="197"/>
      <c r="O32" s="211" t="s">
        <v>43</v>
      </c>
      <c r="P32" s="212"/>
      <c r="Q32" s="209">
        <f>SUM(H30:H31,J30:J31,L30:L31,N30:N31,P30:P31)</f>
        <v>0</v>
      </c>
      <c r="R32" s="50"/>
    </row>
    <row r="33" spans="1:18" s="2" customFormat="1" ht="18" customHeight="1" thickBot="1" x14ac:dyDescent="0.3">
      <c r="A33" s="198"/>
      <c r="B33" s="199"/>
      <c r="C33" s="199"/>
      <c r="D33" s="199"/>
      <c r="E33" s="199"/>
      <c r="F33" s="199"/>
      <c r="G33" s="199"/>
      <c r="H33" s="199"/>
      <c r="I33" s="199"/>
      <c r="J33" s="199"/>
      <c r="K33" s="199"/>
      <c r="L33" s="199"/>
      <c r="M33" s="199"/>
      <c r="N33" s="200"/>
      <c r="O33" s="213"/>
      <c r="P33" s="214"/>
      <c r="Q33" s="210"/>
      <c r="R33" s="51"/>
    </row>
    <row r="34" spans="1:18" s="2" customFormat="1" ht="18" customHeight="1" x14ac:dyDescent="0.25">
      <c r="A34" s="82"/>
      <c r="B34" s="71"/>
      <c r="C34" s="71"/>
      <c r="D34" s="71"/>
      <c r="E34" s="71"/>
      <c r="F34" s="71"/>
      <c r="G34" s="71"/>
      <c r="H34" s="71"/>
      <c r="I34" s="71"/>
      <c r="J34" s="71"/>
      <c r="K34" s="71"/>
      <c r="L34" s="71"/>
      <c r="M34" s="71"/>
      <c r="N34" s="71"/>
      <c r="O34" s="54"/>
      <c r="P34" s="54"/>
      <c r="Q34" s="55"/>
      <c r="R34" s="51"/>
    </row>
    <row r="35" spans="1:18" s="51" customFormat="1" ht="18" customHeight="1" thickBot="1" x14ac:dyDescent="0.3">
      <c r="A35" s="83"/>
      <c r="B35" s="71"/>
      <c r="C35" s="71"/>
      <c r="D35" s="71"/>
      <c r="E35" s="71"/>
      <c r="F35" s="71"/>
      <c r="G35" s="71"/>
      <c r="H35" s="71"/>
      <c r="I35" s="71"/>
      <c r="J35" s="71"/>
      <c r="K35" s="71"/>
      <c r="L35" s="71"/>
      <c r="M35" s="54"/>
      <c r="N35" s="54"/>
      <c r="O35" s="55"/>
    </row>
    <row r="36" spans="1:18" s="2" customFormat="1" ht="19.5" thickBot="1" x14ac:dyDescent="0.3">
      <c r="A36" s="87"/>
      <c r="B36" s="88" t="s">
        <v>40</v>
      </c>
      <c r="C36" s="88"/>
      <c r="D36" s="88"/>
      <c r="E36" s="88"/>
      <c r="F36" s="88"/>
      <c r="G36" s="88"/>
      <c r="H36" s="88"/>
      <c r="I36" s="88"/>
      <c r="J36" s="88"/>
      <c r="K36" s="88"/>
      <c r="L36" s="88"/>
      <c r="M36" s="88"/>
      <c r="N36" s="88"/>
      <c r="O36" s="88"/>
      <c r="P36" s="88"/>
      <c r="Q36" s="89"/>
      <c r="R36" s="51"/>
    </row>
    <row r="37" spans="1:18" ht="70.5" customHeight="1" x14ac:dyDescent="0.25">
      <c r="A37" s="85" t="s">
        <v>73</v>
      </c>
      <c r="B37" s="183" t="s">
        <v>14</v>
      </c>
      <c r="C37" s="184"/>
      <c r="D37" s="184"/>
      <c r="E37" s="185"/>
      <c r="F37" s="75" t="s">
        <v>82</v>
      </c>
      <c r="G37" s="76" t="s">
        <v>84</v>
      </c>
      <c r="H37" s="76" t="s">
        <v>6</v>
      </c>
      <c r="I37" s="77" t="s">
        <v>85</v>
      </c>
      <c r="J37" s="77" t="s">
        <v>7</v>
      </c>
      <c r="K37" s="78" t="s">
        <v>86</v>
      </c>
      <c r="L37" s="78" t="s">
        <v>8</v>
      </c>
      <c r="M37" s="79" t="s">
        <v>87</v>
      </c>
      <c r="N37" s="79" t="s">
        <v>9</v>
      </c>
      <c r="O37" s="80" t="s">
        <v>88</v>
      </c>
      <c r="P37" s="80" t="s">
        <v>94</v>
      </c>
      <c r="Q37" s="86"/>
      <c r="R37" s="50"/>
    </row>
    <row r="38" spans="1:18" ht="30" customHeight="1" thickBot="1" x14ac:dyDescent="0.3">
      <c r="A38" s="84">
        <v>17</v>
      </c>
      <c r="B38" s="215" t="s">
        <v>35</v>
      </c>
      <c r="C38" s="216"/>
      <c r="D38" s="216"/>
      <c r="E38" s="217"/>
      <c r="F38" s="25">
        <v>6</v>
      </c>
      <c r="G38" s="52">
        <v>100</v>
      </c>
      <c r="H38" s="49">
        <f>F38*G38</f>
        <v>600</v>
      </c>
      <c r="I38" s="52">
        <v>105</v>
      </c>
      <c r="J38" s="49">
        <f>F38*I38</f>
        <v>630</v>
      </c>
      <c r="K38" s="52">
        <v>110</v>
      </c>
      <c r="L38" s="49">
        <f>F38*K38</f>
        <v>660</v>
      </c>
      <c r="M38" s="52">
        <v>115</v>
      </c>
      <c r="N38" s="49">
        <f>F38*M38</f>
        <v>690</v>
      </c>
      <c r="O38" s="52">
        <v>122</v>
      </c>
      <c r="P38" s="49">
        <f>F38*O38</f>
        <v>732</v>
      </c>
      <c r="Q38" s="36"/>
      <c r="R38" s="50"/>
    </row>
    <row r="39" spans="1:18" ht="26.25" customHeight="1" thickBot="1" x14ac:dyDescent="0.3">
      <c r="A39" s="62"/>
      <c r="B39" s="62"/>
      <c r="C39" s="63"/>
      <c r="D39" s="63"/>
      <c r="E39" s="63"/>
      <c r="F39" s="63"/>
      <c r="G39" s="63"/>
      <c r="H39" s="63"/>
      <c r="I39" s="63"/>
      <c r="J39" s="63"/>
      <c r="K39" s="63"/>
      <c r="L39" s="63"/>
      <c r="M39" s="63"/>
      <c r="N39" s="64"/>
      <c r="O39" s="205" t="s">
        <v>43</v>
      </c>
      <c r="P39" s="206"/>
      <c r="Q39" s="38">
        <f>SUM(H38,J38,L38,N38,P38)</f>
        <v>3312</v>
      </c>
      <c r="R39" s="50"/>
    </row>
    <row r="40" spans="1:18" ht="30" customHeight="1" thickBot="1" x14ac:dyDescent="0.3">
      <c r="A40" s="12"/>
      <c r="B40" s="26"/>
      <c r="C40" s="27"/>
      <c r="D40" s="27"/>
      <c r="E40" s="27"/>
      <c r="F40" s="28"/>
      <c r="G40" s="28"/>
      <c r="H40" s="28"/>
      <c r="I40" s="28"/>
      <c r="J40" s="28"/>
      <c r="K40" s="28"/>
      <c r="L40" s="28"/>
      <c r="M40" s="28"/>
      <c r="N40" s="29"/>
      <c r="O40" s="29"/>
      <c r="P40" s="30"/>
      <c r="Q40" s="50"/>
    </row>
    <row r="41" spans="1:18" ht="16.5" customHeight="1" thickBot="1" x14ac:dyDescent="0.3">
      <c r="A41" s="87"/>
      <c r="B41" s="88" t="s">
        <v>34</v>
      </c>
      <c r="C41" s="88"/>
      <c r="D41" s="88"/>
      <c r="E41" s="88"/>
      <c r="F41" s="88"/>
      <c r="G41" s="88"/>
      <c r="H41" s="88"/>
      <c r="I41" s="88"/>
      <c r="J41" s="88"/>
      <c r="K41" s="88"/>
      <c r="L41" s="88"/>
      <c r="M41" s="88"/>
      <c r="N41" s="88"/>
      <c r="O41" s="88"/>
      <c r="P41" s="88"/>
      <c r="Q41" s="89"/>
      <c r="R41" s="50"/>
    </row>
    <row r="42" spans="1:18" ht="69.75" customHeight="1" x14ac:dyDescent="0.25">
      <c r="A42" s="85" t="s">
        <v>73</v>
      </c>
      <c r="B42" s="218" t="s">
        <v>14</v>
      </c>
      <c r="C42" s="219"/>
      <c r="D42" s="219"/>
      <c r="E42" s="220"/>
      <c r="F42" s="75" t="s">
        <v>83</v>
      </c>
      <c r="G42" s="76" t="s">
        <v>89</v>
      </c>
      <c r="H42" s="76" t="s">
        <v>6</v>
      </c>
      <c r="I42" s="77" t="s">
        <v>85</v>
      </c>
      <c r="J42" s="77" t="s">
        <v>7</v>
      </c>
      <c r="K42" s="78" t="s">
        <v>86</v>
      </c>
      <c r="L42" s="78" t="s">
        <v>8</v>
      </c>
      <c r="M42" s="79" t="s">
        <v>87</v>
      </c>
      <c r="N42" s="79" t="s">
        <v>9</v>
      </c>
      <c r="O42" s="80" t="s">
        <v>88</v>
      </c>
      <c r="P42" s="80" t="s">
        <v>10</v>
      </c>
      <c r="Q42" s="86"/>
      <c r="R42" s="50"/>
    </row>
    <row r="43" spans="1:18" ht="39.75" customHeight="1" thickBot="1" x14ac:dyDescent="0.3">
      <c r="A43" s="84">
        <v>18</v>
      </c>
      <c r="B43" s="221" t="s">
        <v>15</v>
      </c>
      <c r="C43" s="216"/>
      <c r="D43" s="216"/>
      <c r="E43" s="217"/>
      <c r="F43" s="24">
        <v>2</v>
      </c>
      <c r="G43" s="53">
        <v>3050</v>
      </c>
      <c r="H43" s="48">
        <f>F43*G43</f>
        <v>6100</v>
      </c>
      <c r="I43" s="53">
        <v>3050</v>
      </c>
      <c r="J43" s="48">
        <f>F43*I43</f>
        <v>6100</v>
      </c>
      <c r="K43" s="53">
        <v>3050</v>
      </c>
      <c r="L43" s="48">
        <f>F43*K43</f>
        <v>6100</v>
      </c>
      <c r="M43" s="53">
        <v>3050</v>
      </c>
      <c r="N43" s="48">
        <f>F43*M43</f>
        <v>6100</v>
      </c>
      <c r="O43" s="53">
        <v>3050</v>
      </c>
      <c r="P43" s="48">
        <f>F43*O43</f>
        <v>6100</v>
      </c>
      <c r="Q43" s="37"/>
      <c r="R43" s="50"/>
    </row>
    <row r="44" spans="1:18" ht="30.75" customHeight="1" thickBot="1" x14ac:dyDescent="0.3">
      <c r="A44" s="222"/>
      <c r="B44" s="223"/>
      <c r="C44" s="223"/>
      <c r="D44" s="223"/>
      <c r="E44" s="223"/>
      <c r="F44" s="223"/>
      <c r="G44" s="223"/>
      <c r="H44" s="223"/>
      <c r="I44" s="223"/>
      <c r="J44" s="223"/>
      <c r="K44" s="223"/>
      <c r="L44" s="223"/>
      <c r="M44" s="223"/>
      <c r="N44" s="224"/>
      <c r="O44" s="205" t="s">
        <v>43</v>
      </c>
      <c r="P44" s="206"/>
      <c r="Q44" s="38">
        <f>SUM(H43,J43,L43,N43,P43)</f>
        <v>30500</v>
      </c>
      <c r="R44" s="50"/>
    </row>
    <row r="45" spans="1:18" ht="16.5" customHeight="1" thickBot="1" x14ac:dyDescent="0.3">
      <c r="B45" s="26"/>
      <c r="C45" s="27"/>
      <c r="D45" s="27"/>
      <c r="E45" s="27"/>
      <c r="F45" s="28"/>
      <c r="G45" s="28"/>
      <c r="H45" s="28"/>
      <c r="I45" s="28"/>
      <c r="J45" s="28"/>
      <c r="K45" s="28"/>
      <c r="L45" s="28"/>
      <c r="M45" s="28"/>
      <c r="N45" s="29"/>
      <c r="O45" s="29"/>
      <c r="P45" s="30"/>
      <c r="Q45" s="50"/>
    </row>
    <row r="46" spans="1:18" ht="16.5" customHeight="1" thickBot="1" x14ac:dyDescent="0.3">
      <c r="B46" s="1"/>
      <c r="C46" s="2"/>
      <c r="D46" s="3"/>
      <c r="E46" s="3"/>
      <c r="F46" s="2"/>
      <c r="G46" s="3"/>
      <c r="H46" s="2"/>
      <c r="I46" s="3"/>
      <c r="J46" s="3"/>
      <c r="K46" s="3"/>
      <c r="L46" s="3"/>
      <c r="M46" s="2"/>
      <c r="N46" s="203" t="s">
        <v>16</v>
      </c>
      <c r="O46" s="204"/>
      <c r="P46" s="204"/>
      <c r="Q46" s="39">
        <f>SUM(Q26,Q32,Q39,Q44)</f>
        <v>55022</v>
      </c>
      <c r="R46" s="50"/>
    </row>
    <row r="47" spans="1:18" ht="11.25" customHeight="1" x14ac:dyDescent="0.25">
      <c r="B47" s="1"/>
      <c r="C47" s="2"/>
      <c r="D47" s="3"/>
      <c r="E47" s="3"/>
      <c r="F47" s="2"/>
      <c r="G47" s="3"/>
      <c r="H47" s="2"/>
      <c r="I47" s="3"/>
      <c r="J47" s="2"/>
      <c r="K47" s="2"/>
      <c r="L47" s="2"/>
      <c r="M47" s="57"/>
      <c r="N47" s="57"/>
      <c r="O47" s="57"/>
      <c r="P47" s="58"/>
      <c r="Q47" s="50"/>
    </row>
    <row r="48" spans="1:18" ht="16.5" customHeight="1" x14ac:dyDescent="0.25">
      <c r="B48" s="207" t="s">
        <v>48</v>
      </c>
      <c r="C48" s="207"/>
      <c r="D48" s="207"/>
      <c r="E48" s="207"/>
      <c r="F48" s="207"/>
      <c r="G48" s="207"/>
      <c r="H48" s="207"/>
      <c r="I48" s="207"/>
      <c r="J48" s="207"/>
      <c r="K48" s="207"/>
      <c r="L48" s="207"/>
      <c r="M48" s="207"/>
      <c r="N48" s="207"/>
      <c r="O48" s="207"/>
      <c r="P48" s="207"/>
      <c r="Q48" s="50"/>
    </row>
    <row r="49" spans="2:17" ht="24.75" customHeight="1" x14ac:dyDescent="0.25">
      <c r="B49" s="207"/>
      <c r="C49" s="207"/>
      <c r="D49" s="207"/>
      <c r="E49" s="207"/>
      <c r="F49" s="207"/>
      <c r="G49" s="207"/>
      <c r="H49" s="207"/>
      <c r="I49" s="207"/>
      <c r="J49" s="207"/>
      <c r="K49" s="207"/>
      <c r="L49" s="207"/>
      <c r="M49" s="207"/>
      <c r="N49" s="207"/>
      <c r="O49" s="207"/>
      <c r="P49" s="207"/>
      <c r="Q49" s="50"/>
    </row>
    <row r="50" spans="2:17" s="2" customFormat="1" ht="28.5" customHeight="1" x14ac:dyDescent="0.2">
      <c r="B50" s="1"/>
      <c r="C50" s="4"/>
      <c r="D50" s="5"/>
      <c r="E50" s="5"/>
      <c r="F50" s="4"/>
      <c r="G50" s="5"/>
      <c r="H50" s="4"/>
      <c r="I50" s="5"/>
      <c r="J50" s="4"/>
      <c r="K50" s="4"/>
      <c r="L50" s="4"/>
      <c r="M50" s="4"/>
      <c r="N50" s="4"/>
      <c r="O50" s="4"/>
      <c r="P50" s="31"/>
      <c r="Q50" s="41"/>
    </row>
    <row r="51" spans="2:17" s="4" customFormat="1" ht="12.75" x14ac:dyDescent="0.2">
      <c r="B51" s="8"/>
      <c r="D51" s="5"/>
      <c r="E51" s="5"/>
      <c r="G51" s="5"/>
      <c r="I51" s="5"/>
      <c r="P51" s="31"/>
    </row>
    <row r="52" spans="2:17" s="4" customFormat="1" x14ac:dyDescent="0.25">
      <c r="B52" s="9" t="s">
        <v>36</v>
      </c>
      <c r="D52" s="5"/>
      <c r="E52" s="5"/>
      <c r="G52" s="5"/>
      <c r="I52" s="5"/>
      <c r="P52" s="31"/>
    </row>
    <row r="53" spans="2:17" s="4" customFormat="1" ht="12.75" x14ac:dyDescent="0.2">
      <c r="B53" s="6"/>
      <c r="D53" s="5"/>
      <c r="E53" s="5"/>
      <c r="G53" s="5"/>
      <c r="I53" s="5"/>
      <c r="P53" s="31"/>
    </row>
    <row r="54" spans="2:17" s="4" customFormat="1" ht="12.75" x14ac:dyDescent="0.2">
      <c r="B54" s="201"/>
      <c r="D54" s="5"/>
      <c r="E54" s="5"/>
      <c r="G54" s="5"/>
      <c r="I54" s="5"/>
      <c r="P54" s="31"/>
    </row>
    <row r="55" spans="2:17" s="4" customFormat="1" ht="12.75" x14ac:dyDescent="0.2">
      <c r="B55" s="202"/>
      <c r="D55" s="5"/>
      <c r="E55" s="5"/>
      <c r="G55" s="5"/>
      <c r="I55" s="5"/>
      <c r="P55" s="31"/>
    </row>
    <row r="56" spans="2:17" s="4" customFormat="1" x14ac:dyDescent="0.25">
      <c r="B56" s="9" t="s">
        <v>37</v>
      </c>
      <c r="D56" s="5"/>
      <c r="E56" s="5"/>
      <c r="G56" s="5"/>
      <c r="I56" s="5"/>
      <c r="P56" s="31"/>
    </row>
    <row r="57" spans="2:17" s="4" customFormat="1" x14ac:dyDescent="0.25">
      <c r="B57" s="7"/>
      <c r="D57" s="5"/>
      <c r="E57" s="5"/>
      <c r="G57" s="5"/>
      <c r="I57" s="5"/>
      <c r="P57" s="31"/>
    </row>
    <row r="58" spans="2:17" s="4" customFormat="1" x14ac:dyDescent="0.25">
      <c r="B58" s="201"/>
      <c r="C58" s="12"/>
      <c r="D58" s="10"/>
      <c r="E58" s="10"/>
      <c r="F58" s="32"/>
      <c r="G58" s="32"/>
      <c r="H58" s="32"/>
      <c r="I58" s="32"/>
      <c r="J58" s="32"/>
      <c r="K58" s="32"/>
      <c r="L58" s="32"/>
      <c r="M58" s="32"/>
      <c r="N58" s="33"/>
      <c r="O58" s="33"/>
      <c r="P58" s="34"/>
    </row>
    <row r="59" spans="2:17" x14ac:dyDescent="0.25">
      <c r="B59" s="202"/>
    </row>
    <row r="60" spans="2:17" x14ac:dyDescent="0.25">
      <c r="B60" s="9" t="s">
        <v>11</v>
      </c>
    </row>
    <row r="61" spans="2:17" x14ac:dyDescent="0.25">
      <c r="B61" s="7"/>
    </row>
    <row r="62" spans="2:17" x14ac:dyDescent="0.25">
      <c r="B62" s="7"/>
    </row>
    <row r="63" spans="2:17" x14ac:dyDescent="0.25">
      <c r="B63" s="59"/>
    </row>
    <row r="64" spans="2:17" x14ac:dyDescent="0.25">
      <c r="B64" s="7" t="s">
        <v>50</v>
      </c>
    </row>
    <row r="65" spans="2:2" x14ac:dyDescent="0.25">
      <c r="B65" s="7"/>
    </row>
    <row r="66" spans="2:2" x14ac:dyDescent="0.25">
      <c r="B66" s="7"/>
    </row>
    <row r="67" spans="2:2" x14ac:dyDescent="0.25">
      <c r="B67" s="61"/>
    </row>
    <row r="68" spans="2:2" x14ac:dyDescent="0.25">
      <c r="B68" s="60" t="s">
        <v>49</v>
      </c>
    </row>
    <row r="69" spans="2:2" x14ac:dyDescent="0.25">
      <c r="B69" s="60"/>
    </row>
    <row r="70" spans="2:2" x14ac:dyDescent="0.25">
      <c r="B70" s="56"/>
    </row>
    <row r="71" spans="2:2" x14ac:dyDescent="0.25">
      <c r="B71" s="9" t="s">
        <v>12</v>
      </c>
    </row>
  </sheetData>
  <sheetProtection algorithmName="SHA-512" hashValue="M4cXlW6F8UhKrRO4diq5c3Lmk4MMzQ6zDKv60MmBbjgvwNIGd+pgjXaiGZt8TmOaGnvFIfaHnDkogX0x7J7M4w==" saltValue="ero0pjjuR7/eEu9mJ9Hdjg==" spinCount="100000" sheet="1" objects="1" scenarios="1"/>
  <mergeCells count="21">
    <mergeCell ref="B58:B59"/>
    <mergeCell ref="N46:P46"/>
    <mergeCell ref="O44:P44"/>
    <mergeCell ref="B48:P49"/>
    <mergeCell ref="R13:R15"/>
    <mergeCell ref="Q32:Q33"/>
    <mergeCell ref="O32:P33"/>
    <mergeCell ref="B38:E38"/>
    <mergeCell ref="O39:P39"/>
    <mergeCell ref="B42:E42"/>
    <mergeCell ref="B43:E43"/>
    <mergeCell ref="B54:B55"/>
    <mergeCell ref="A44:N44"/>
    <mergeCell ref="B31:E31"/>
    <mergeCell ref="B30:E30"/>
    <mergeCell ref="B29:E29"/>
    <mergeCell ref="B37:E37"/>
    <mergeCell ref="A1:Q1"/>
    <mergeCell ref="A26:F26"/>
    <mergeCell ref="A20:Q20"/>
    <mergeCell ref="A32:N33"/>
  </mergeCells>
  <pageMargins left="0.7" right="0.7" top="0.75" bottom="0.75" header="0.3" footer="0.3"/>
  <pageSetup paperSize="17"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P19157_Water Delivery Services</vt:lpstr>
      <vt:lpstr>'P19157_Water Delivery Services'!Print_Area</vt:lpstr>
    </vt:vector>
  </TitlesOfParts>
  <Company>SCVTA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Norman</dc:creator>
  <cp:lastModifiedBy>Cheng, Kathy</cp:lastModifiedBy>
  <cp:lastPrinted>2020-01-21T21:43:22Z</cp:lastPrinted>
  <dcterms:created xsi:type="dcterms:W3CDTF">2018-10-30T21:49:28Z</dcterms:created>
  <dcterms:modified xsi:type="dcterms:W3CDTF">2020-01-22T17:39:19Z</dcterms:modified>
</cp:coreProperties>
</file>