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6" rupBuild="4507"/>
  <workbookPr/>
  <bookViews>
    <workbookView xWindow="-120" yWindow="-120" windowWidth="20730" windowHeight="11160"/>
  </bookViews>
  <sheets>
    <sheet name="P19157_Water Delivery Services" sheetId="1" r:id="rId1"/>
  </sheets>
  <definedNames>
    <definedName name="_xlnm.Print_Area" localSheetId="0">'P19157_Water Delivery Services'!$A$1:$Q$71</definedName>
  </definedNames>
  <calcPr calcId="125725"/>
  <extLst xmlns:x15="http://schemas.microsoft.com/office/spreadsheetml/2010/11/main">
    <ext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N31" i="1"/>
  <c r="N30"/>
  <c r="P4" l="1"/>
  <c r="N4"/>
  <c r="L4"/>
  <c r="J4"/>
  <c r="P5"/>
  <c r="N5"/>
  <c r="L5"/>
  <c r="J5"/>
  <c r="D23"/>
  <c r="H19" l="1"/>
  <c r="H13"/>
  <c r="H4"/>
  <c r="H5"/>
  <c r="H10" l="1"/>
  <c r="H7"/>
  <c r="H25" s="1"/>
  <c r="N24" l="1"/>
  <c r="N19"/>
  <c r="N18"/>
  <c r="N17"/>
  <c r="N15"/>
  <c r="N14"/>
  <c r="N16"/>
  <c r="N13"/>
  <c r="N10"/>
  <c r="N7"/>
  <c r="P7"/>
  <c r="P25" s="1"/>
  <c r="P10"/>
  <c r="P15"/>
  <c r="P13"/>
  <c r="P14"/>
  <c r="P16"/>
  <c r="P17"/>
  <c r="P18"/>
  <c r="P19"/>
  <c r="P24"/>
  <c r="L24"/>
  <c r="L18"/>
  <c r="L19"/>
  <c r="L17"/>
  <c r="L16"/>
  <c r="L15"/>
  <c r="L14"/>
  <c r="L13"/>
  <c r="L10"/>
  <c r="L7"/>
  <c r="J7"/>
  <c r="J25" s="1"/>
  <c r="J10"/>
  <c r="J14"/>
  <c r="J13"/>
  <c r="J15"/>
  <c r="J16"/>
  <c r="J17"/>
  <c r="J18"/>
  <c r="J19"/>
  <c r="J24"/>
  <c r="H24"/>
  <c r="H18"/>
  <c r="H17"/>
  <c r="H16"/>
  <c r="H15"/>
  <c r="H14"/>
  <c r="L25" l="1"/>
  <c r="N25"/>
  <c r="Q4"/>
  <c r="Q24"/>
  <c r="Q19"/>
  <c r="Q16"/>
  <c r="Q18"/>
  <c r="Q5"/>
  <c r="Q17"/>
  <c r="Q7"/>
  <c r="Q15"/>
  <c r="Q14"/>
  <c r="Q13"/>
  <c r="Q10"/>
  <c r="Q25" l="1"/>
  <c r="P43"/>
  <c r="P31"/>
  <c r="P30"/>
  <c r="L31"/>
  <c r="L30"/>
  <c r="J31"/>
  <c r="J30"/>
  <c r="H31"/>
  <c r="H30"/>
  <c r="Q32" l="1"/>
  <c r="N23"/>
  <c r="N26" s="1"/>
  <c r="J23"/>
  <c r="J26" s="1"/>
  <c r="L23"/>
  <c r="L26" s="1"/>
  <c r="H23"/>
  <c r="H26" s="1"/>
  <c r="P23"/>
  <c r="P26" s="1"/>
  <c r="P38"/>
  <c r="N38"/>
  <c r="L38"/>
  <c r="J38"/>
  <c r="H38"/>
  <c r="Q39" l="1"/>
  <c r="Q23"/>
  <c r="Q26" s="1"/>
  <c r="N43"/>
  <c r="L43"/>
  <c r="J43"/>
  <c r="H43"/>
  <c r="Q46" l="1"/>
  <c r="Q44"/>
</calcChain>
</file>

<file path=xl/sharedStrings.xml><?xml version="1.0" encoding="utf-8"?>
<sst xmlns="http://schemas.openxmlformats.org/spreadsheetml/2006/main" count="195" uniqueCount="96">
  <si>
    <t>UNIT</t>
  </si>
  <si>
    <t>EA</t>
  </si>
  <si>
    <t>YEAR-4 
Price 
per unit</t>
  </si>
  <si>
    <t>YEAR-3 
Price 
per unit</t>
  </si>
  <si>
    <t>YEAR-2 
Price 
per unit</t>
  </si>
  <si>
    <t>YEAR-5
Price 
per unit</t>
  </si>
  <si>
    <t>Estimated 
YEAR-1 Extended
Price</t>
  </si>
  <si>
    <t>Estimated
YEAR-2 Extended
Price</t>
  </si>
  <si>
    <t>Estimated 
YEAR-3 Extended
Price</t>
  </si>
  <si>
    <t>Estimated 
YEAR-4 Extended
Price</t>
  </si>
  <si>
    <t>Estimated 
YEAR-5 Extended
Price</t>
  </si>
  <si>
    <t>Company Name</t>
  </si>
  <si>
    <t>Date</t>
  </si>
  <si>
    <t>RWP Safety Training Hourly Rate (Estimated 6 employees x 5 hours per year)</t>
  </si>
  <si>
    <t>ITEM</t>
  </si>
  <si>
    <t>Restricted Access Permit</t>
  </si>
  <si>
    <t>5-YEAR ESTIMATED  TOTAL CONTRACT COST</t>
  </si>
  <si>
    <t>Estimated 
Year-1 Annual Extended Cost</t>
  </si>
  <si>
    <t>Estimated
YEAR-2 Annual Extended Cost</t>
  </si>
  <si>
    <t>Estimated 
YEAR-3 Annual Extended Cost</t>
  </si>
  <si>
    <t>Estimated 
YEAR-4 Annual Extended Cost</t>
  </si>
  <si>
    <t>Estimated 
YEAR-5 Annual Extended Cost</t>
  </si>
  <si>
    <t>YEAR-1
Price 
per unit</t>
  </si>
  <si>
    <t>YEAR-1 Estimated
Total</t>
  </si>
  <si>
    <t>YEAR-2
Estimated
Total</t>
  </si>
  <si>
    <t>YEAR-3
Estimated
Total</t>
  </si>
  <si>
    <t>YEAR-4
Estimated
Total</t>
  </si>
  <si>
    <t>YEAR-5
Estimated
Total</t>
  </si>
  <si>
    <t>Water Dispensers</t>
  </si>
  <si>
    <t>Bottled Waters</t>
  </si>
  <si>
    <t>3-Gallon Water Bottles</t>
  </si>
  <si>
    <t>5-Gallon Water Bottles</t>
  </si>
  <si>
    <t>California Refund Value (CRV) $0.05</t>
  </si>
  <si>
    <t>VTA Required Roadway Worker Protection (RWP) Safety Training and Track Allocation Meetings (Reimbursed to Contractor)</t>
  </si>
  <si>
    <t>VTA Fees (Reimbursed to Contractor)</t>
  </si>
  <si>
    <t>Background Check Fees (charged by 3rd party company)</t>
  </si>
  <si>
    <t>Proposer's Authorized Signature</t>
  </si>
  <si>
    <t>Proposer's Printed Name</t>
  </si>
  <si>
    <t>Extended Estimated Maximum 
5-Year Contract Cost</t>
  </si>
  <si>
    <t>Cleaning Services</t>
  </si>
  <si>
    <t>Background Check Fees (Reimbursed to Contractor)</t>
  </si>
  <si>
    <t>California Refund Value (CRV) $0.10</t>
  </si>
  <si>
    <t>Bottle</t>
  </si>
  <si>
    <t>Total</t>
  </si>
  <si>
    <t>Sales Tax 9.25%</t>
  </si>
  <si>
    <t>-</t>
  </si>
  <si>
    <t>Track Allocation Meetings (Estimated 1 employee x 2 hours per meeting per year)</t>
  </si>
  <si>
    <t>BY SIGNING, THE BIDDER CERTIFIES THAT HE/SHE HAS READ AND UNDERSTANDS THE BID DOCUMENTS AND THAT HE/SHE OFFERS AND AGREES TO FURNISH THE GOODS AND/OR SERVICES SPECIFIED UNDER THE INSTRUCTIONS AND CONDITIONS STATED THEREIN.</t>
  </si>
  <si>
    <t xml:space="preserve">  Telephone</t>
  </si>
  <si>
    <t xml:space="preserve">  Email Address</t>
  </si>
  <si>
    <t>YEAR-5
Hourly Rate</t>
  </si>
  <si>
    <t>YEAR-4 
Hourly Rate</t>
  </si>
  <si>
    <t>YEAR-3 
Hourly Rate</t>
  </si>
  <si>
    <t>YEAR-2 
Hourly Rate</t>
  </si>
  <si>
    <t xml:space="preserve">Proposed Manufacturer Name </t>
  </si>
  <si>
    <t>Proposed Manfacture Part #</t>
  </si>
  <si>
    <t>Estimated Number of Water Dispensers per year</t>
  </si>
  <si>
    <t>Estimated Number of Filter Replacement per year</t>
  </si>
  <si>
    <t>EA per month</t>
  </si>
  <si>
    <t xml:space="preserve">Monthly Lease for Water Coolers (Bottle Dispensers)
</t>
  </si>
  <si>
    <t xml:space="preserve">Monthly Lease for Water Dispensers (Filtration Units)
</t>
  </si>
  <si>
    <t>Estimated Number of Cleaning per year</t>
  </si>
  <si>
    <t xml:space="preserve">YEAR-1
Price 
per unit </t>
  </si>
  <si>
    <t>Estimated Number of Bottles per year</t>
  </si>
  <si>
    <t>Distilled Water 1-Gallon Bottle*</t>
  </si>
  <si>
    <t>Half (1/2) Liter Bottled Water**
 - for Way Power, &amp; Signal location 
 - 2,400 bottles/month on auto delivery</t>
  </si>
  <si>
    <t>CRV and Sales Tax</t>
  </si>
  <si>
    <t>Half (1/2) Liter Bottled Water
 - for Bus Stop Maintenance location 
 - 960 bottles/month on auto delivery</t>
  </si>
  <si>
    <t>Half (1/2) Liter Bottled Water
 - for Field Supervision location 
 - 600 bottles/month on auto delivery</t>
  </si>
  <si>
    <r>
      <t xml:space="preserve">Half (1/2) Liter Bottled Water
 - for Special Events, upon request 
</t>
    </r>
    <r>
      <rPr>
        <sz val="11"/>
        <rFont val="Times New Roman"/>
        <family val="1"/>
      </rPr>
      <t xml:space="preserve"> - estimated 36,000 bottles every year</t>
    </r>
  </si>
  <si>
    <t>Line Item</t>
  </si>
  <si>
    <t>Estimated 
Year-1 CRV and Sales Tax</t>
  </si>
  <si>
    <t>Estimated
YEAR-2 CRV and Sales Tax</t>
  </si>
  <si>
    <t>Estimated 
YEAR-3 CRV and Sales Tax</t>
  </si>
  <si>
    <t>Estimated 
YEAR-4 CRV and Sales Tax</t>
  </si>
  <si>
    <t>Estimated 
YEAR-5 CRV and Sales Tax</t>
  </si>
  <si>
    <t>EA per cleaning</t>
  </si>
  <si>
    <t xml:space="preserve">YEAR-2 
Price 
per unit </t>
  </si>
  <si>
    <t>Estimated Number of Hours per year</t>
  </si>
  <si>
    <t xml:space="preserve">Estimated Number of Check per year </t>
  </si>
  <si>
    <t xml:space="preserve">Estimated Number of Permit per year </t>
  </si>
  <si>
    <t xml:space="preserve">Estimated YEAR-1 
Price 
</t>
  </si>
  <si>
    <t xml:space="preserve">Estimated YEAR-2 
Price 
</t>
  </si>
  <si>
    <t xml:space="preserve">Estimated YEAR-3 
Price 
</t>
  </si>
  <si>
    <t xml:space="preserve">Estimated YEAR-4 
Price 
</t>
  </si>
  <si>
    <t xml:space="preserve">Estimated YEAR-5
Price 
</t>
  </si>
  <si>
    <t>Estimated YEAR-1 
Price</t>
  </si>
  <si>
    <t>YEAR-1   Hourly Rate</t>
  </si>
  <si>
    <t>Estimated
YEAR-2     Extended
Price</t>
  </si>
  <si>
    <t>Estimated 
YEAR-3            Extended
Price</t>
  </si>
  <si>
    <t>Estimated 
YEAR-5                    Extended
Price</t>
  </si>
  <si>
    <t>Estimated 
YEAR-5                  Extended
Price</t>
  </si>
  <si>
    <t xml:space="preserve">*For distilled water sold in case (Line Item 7),  to caculate the "Price per bottle", take the total amount per case and divide by the number of bottles per case. For example,  6-bottle case of 1-gallon distilled water bottle is $5.99, "Price per bottle" will be $5.99/6 = $0.9983. "Annual Extended Cost" will be $0.9983 x 660 bottles = $658.88.
**For bottled water sold in case (Line Item 8), to caculate the "Price per bottle", take the total amount per case and divide by the number of bottles per case. For example, 24-bottle case of half liter bottled water is $4.99, "Price per bottle" will be $4.99/24 = $0.2079. "Annual Extended Cost" will be $0.2079 x 28,800 bottles = $5,987.52. 
The same calculation applies to Line Items 9 to 11. 
Also see RFP P19157 Section IX Scope of Services. </t>
  </si>
  <si>
    <t>FORM 4:  COST PROPOSAL FORM - REVISION 1
P19157
WATER DELIVERY SERVICES</t>
  </si>
  <si>
    <t>Semi Annual Cleaning of Water Coolers/Dispensers
 - 140 dispensers/coolers and to be cleaned 2 times a year
or Exchange of Newly Cleaned or Used Water Coolers/Dispensers (Refer to Addendum #3 of RFP P19157)</t>
  </si>
  <si>
    <t>Filter Replacement
 - 400 filters needed per year
or Exchange of Water Dispensers with new filter replacement (Refer to Addendum #3 of RFP P19157)</t>
  </si>
</sst>
</file>

<file path=xl/styles.xml><?xml version="1.0" encoding="utf-8"?>
<styleSheet xmlns="http://schemas.openxmlformats.org/spreadsheetml/2006/main">
  <numFmts count="2">
    <numFmt numFmtId="164" formatCode="&quot;$&quot;#,##0.00"/>
    <numFmt numFmtId="165" formatCode="&quot;$&quot;#,##0.0000"/>
  </numFmts>
  <fonts count="30">
    <font>
      <sz val="11"/>
      <color theme="1"/>
      <name val="Calibri"/>
      <family val="2"/>
      <scheme val="minor"/>
    </font>
    <font>
      <sz val="10"/>
      <color theme="1"/>
      <name val="Times New Roman"/>
      <family val="1"/>
    </font>
    <font>
      <sz val="10"/>
      <color rgb="FF0070C0"/>
      <name val="Times New Roman"/>
      <family val="1"/>
    </font>
    <font>
      <sz val="11"/>
      <color theme="1"/>
      <name val="Times New Roman"/>
      <family val="1"/>
    </font>
    <font>
      <b/>
      <sz val="14"/>
      <color theme="1"/>
      <name val="Times New Roman"/>
      <family val="1"/>
    </font>
    <font>
      <b/>
      <sz val="11"/>
      <color rgb="FF000000"/>
      <name val="Times New Roman"/>
      <family val="1"/>
    </font>
    <font>
      <b/>
      <sz val="11"/>
      <color theme="1"/>
      <name val="Times New Roman"/>
      <family val="1"/>
    </font>
    <font>
      <b/>
      <sz val="11"/>
      <color theme="5" tint="-0.499984740745262"/>
      <name val="Times New Roman"/>
      <family val="1"/>
    </font>
    <font>
      <b/>
      <sz val="11"/>
      <color theme="4" tint="-0.249977111117893"/>
      <name val="Times New Roman"/>
      <family val="1"/>
    </font>
    <font>
      <b/>
      <sz val="11"/>
      <color rgb="FF00B050"/>
      <name val="Times New Roman"/>
      <family val="1"/>
    </font>
    <font>
      <b/>
      <sz val="11"/>
      <color rgb="FF7030A0"/>
      <name val="Times New Roman"/>
      <family val="1"/>
    </font>
    <font>
      <b/>
      <sz val="11"/>
      <color theme="5"/>
      <name val="Times New Roman"/>
      <family val="1"/>
    </font>
    <font>
      <b/>
      <sz val="11"/>
      <name val="Times New Roman"/>
      <family val="1"/>
    </font>
    <font>
      <b/>
      <sz val="12"/>
      <color theme="1"/>
      <name val="Times New Roman"/>
      <family val="1"/>
    </font>
    <font>
      <b/>
      <sz val="12"/>
      <color theme="5"/>
      <name val="Times New Roman"/>
      <family val="1"/>
    </font>
    <font>
      <sz val="11"/>
      <name val="Times New Roman"/>
      <family val="1"/>
    </font>
    <font>
      <b/>
      <sz val="12"/>
      <name val="Times New Roman"/>
      <family val="1"/>
    </font>
    <font>
      <b/>
      <sz val="12"/>
      <color theme="5" tint="-0.499984740745262"/>
      <name val="Times New Roman"/>
      <family val="1"/>
    </font>
    <font>
      <b/>
      <sz val="12"/>
      <color theme="4" tint="-0.249977111117893"/>
      <name val="Times New Roman"/>
      <family val="1"/>
    </font>
    <font>
      <b/>
      <sz val="12"/>
      <color rgb="FF00B050"/>
      <name val="Times New Roman"/>
      <family val="1"/>
    </font>
    <font>
      <b/>
      <sz val="12"/>
      <color rgb="FF7030A0"/>
      <name val="Times New Roman"/>
      <family val="1"/>
    </font>
    <font>
      <b/>
      <sz val="14"/>
      <name val="Times New Roman"/>
      <family val="1"/>
    </font>
    <font>
      <sz val="12"/>
      <color theme="1"/>
      <name val="Times New Roman"/>
      <family val="1"/>
    </font>
    <font>
      <b/>
      <sz val="10"/>
      <color theme="1"/>
      <name val="Times New Roman"/>
      <family val="1"/>
    </font>
    <font>
      <sz val="11"/>
      <color theme="5"/>
      <name val="Times New Roman"/>
      <family val="1"/>
    </font>
    <font>
      <sz val="11"/>
      <color rgb="FFFF0000"/>
      <name val="Times New Roman"/>
      <family val="1"/>
    </font>
    <font>
      <sz val="10"/>
      <color rgb="FFFF0000"/>
      <name val="Times New Roman"/>
      <family val="1"/>
    </font>
    <font>
      <sz val="11"/>
      <color theme="9" tint="-0.249977111117893"/>
      <name val="Times New Roman"/>
      <family val="1"/>
    </font>
    <font>
      <b/>
      <sz val="11"/>
      <color rgb="FFFF0000"/>
      <name val="Times New Roman"/>
      <family val="1"/>
    </font>
    <font>
      <u/>
      <sz val="11"/>
      <color theme="1"/>
      <name val="Times New Roman"/>
      <family val="1"/>
    </font>
  </fonts>
  <fills count="11">
    <fill>
      <patternFill patternType="none"/>
    </fill>
    <fill>
      <patternFill patternType="gray125"/>
    </fill>
    <fill>
      <patternFill patternType="solid">
        <fgColor rgb="FFFFC000"/>
        <bgColor indexed="64"/>
      </patternFill>
    </fill>
    <fill>
      <patternFill patternType="solid">
        <fgColor theme="0" tint="-0.249977111117893"/>
        <bgColor indexed="64"/>
      </patternFill>
    </fill>
    <fill>
      <patternFill patternType="solid">
        <fgColor theme="0" tint="-0.14999847407452621"/>
        <bgColor indexed="64"/>
      </patternFill>
    </fill>
    <fill>
      <patternFill patternType="solid">
        <fgColor theme="9" tint="0.79998168889431442"/>
        <bgColor indexed="64"/>
      </patternFill>
    </fill>
    <fill>
      <patternFill patternType="solid">
        <fgColor theme="8" tint="0.59999389629810485"/>
        <bgColor indexed="64"/>
      </patternFill>
    </fill>
    <fill>
      <patternFill patternType="solid">
        <fgColor theme="0" tint="-0.249977111117893"/>
        <bgColor rgb="FF000000"/>
      </patternFill>
    </fill>
    <fill>
      <patternFill patternType="solid">
        <fgColor theme="7" tint="0.39997558519241921"/>
        <bgColor indexed="64"/>
      </patternFill>
    </fill>
    <fill>
      <patternFill patternType="mediumGray">
        <bgColor theme="0" tint="-0.14996795556505021"/>
      </patternFill>
    </fill>
    <fill>
      <patternFill patternType="solid">
        <fgColor theme="2" tint="-9.9978637043366805E-2"/>
        <bgColor indexed="64"/>
      </patternFill>
    </fill>
  </fills>
  <borders count="57">
    <border>
      <left/>
      <right/>
      <top/>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right/>
      <top/>
      <bottom style="thin">
        <color indexed="64"/>
      </bottom>
      <diagonal/>
    </border>
    <border>
      <left style="medium">
        <color indexed="64"/>
      </left>
      <right/>
      <top/>
      <bottom style="medium">
        <color indexed="64"/>
      </bottom>
      <diagonal/>
    </border>
    <border>
      <left/>
      <right/>
      <top style="medium">
        <color indexed="64"/>
      </top>
      <bottom style="medium">
        <color indexed="64"/>
      </bottom>
      <diagonal/>
    </border>
    <border>
      <left style="thin">
        <color indexed="64"/>
      </left>
      <right style="thin">
        <color indexed="64"/>
      </right>
      <top style="thin">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top/>
      <bottom style="medium">
        <color indexed="64"/>
      </bottom>
      <diagonal/>
    </border>
    <border>
      <left/>
      <right style="medium">
        <color indexed="64"/>
      </right>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top/>
      <bottom/>
      <diagonal/>
    </border>
    <border>
      <left style="thin">
        <color indexed="64"/>
      </left>
      <right/>
      <top style="thin">
        <color indexed="64"/>
      </top>
      <bottom style="medium">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medium">
        <color indexed="64"/>
      </left>
      <right style="medium">
        <color indexed="64"/>
      </right>
      <top/>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diagonal/>
    </border>
    <border>
      <left style="medium">
        <color indexed="64"/>
      </left>
      <right style="medium">
        <color indexed="64"/>
      </right>
      <top style="thin">
        <color indexed="64"/>
      </top>
      <bottom style="medium">
        <color indexed="64"/>
      </bottom>
      <diagonal/>
    </border>
    <border>
      <left style="medium">
        <color indexed="64"/>
      </left>
      <right style="thin">
        <color indexed="64"/>
      </right>
      <top style="thin">
        <color indexed="64"/>
      </top>
      <bottom/>
      <diagonal/>
    </border>
    <border>
      <left/>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thin">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medium">
        <color indexed="64"/>
      </left>
      <right style="medium">
        <color indexed="64"/>
      </right>
      <top/>
      <bottom style="thin">
        <color indexed="64"/>
      </bottom>
      <diagonal/>
    </border>
    <border>
      <left style="thin">
        <color indexed="64"/>
      </left>
      <right/>
      <top style="medium">
        <color indexed="64"/>
      </top>
      <bottom style="medium">
        <color indexed="64"/>
      </bottom>
      <diagonal/>
    </border>
    <border>
      <left style="medium">
        <color indexed="64"/>
      </left>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medium">
        <color indexed="64"/>
      </bottom>
      <diagonal/>
    </border>
    <border>
      <left/>
      <right style="medium">
        <color indexed="64"/>
      </right>
      <top/>
      <bottom style="thin">
        <color indexed="64"/>
      </bottom>
      <diagonal/>
    </border>
    <border>
      <left/>
      <right style="thin">
        <color indexed="64"/>
      </right>
      <top style="medium">
        <color indexed="64"/>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style="medium">
        <color indexed="64"/>
      </top>
      <bottom style="medium">
        <color indexed="64"/>
      </bottom>
      <diagonal/>
    </border>
    <border>
      <left/>
      <right style="thin">
        <color indexed="64"/>
      </right>
      <top/>
      <bottom style="thin">
        <color indexed="64"/>
      </bottom>
      <diagonal/>
    </border>
    <border>
      <left/>
      <right style="thin">
        <color indexed="64"/>
      </right>
      <top/>
      <bottom style="medium">
        <color indexed="64"/>
      </bottom>
      <diagonal/>
    </border>
    <border>
      <left style="thin">
        <color indexed="64"/>
      </left>
      <right style="medium">
        <color indexed="64"/>
      </right>
      <top/>
      <bottom style="thin">
        <color indexed="64"/>
      </bottom>
      <diagonal/>
    </border>
  </borders>
  <cellStyleXfs count="1">
    <xf numFmtId="0" fontId="0" fillId="0" borderId="0"/>
  </cellStyleXfs>
  <cellXfs count="228">
    <xf numFmtId="0" fontId="0" fillId="0" borderId="0" xfId="0"/>
    <xf numFmtId="0" fontId="1" fillId="0" borderId="0" xfId="0" applyFont="1" applyAlignment="1" applyProtection="1">
      <alignment vertical="center"/>
      <protection locked="0"/>
    </xf>
    <xf numFmtId="0" fontId="1" fillId="0" borderId="0" xfId="0" applyFont="1" applyAlignment="1">
      <alignment vertical="center"/>
    </xf>
    <xf numFmtId="0" fontId="2" fillId="0" borderId="0" xfId="0" applyFont="1" applyAlignment="1">
      <alignment vertical="center"/>
    </xf>
    <xf numFmtId="0" fontId="1" fillId="0" borderId="0" xfId="0" applyFont="1"/>
    <xf numFmtId="0" fontId="2" fillId="0" borderId="0" xfId="0" applyFont="1"/>
    <xf numFmtId="0" fontId="1" fillId="0" borderId="0" xfId="0" applyFont="1" applyProtection="1">
      <protection locked="0"/>
    </xf>
    <xf numFmtId="0" fontId="3" fillId="0" borderId="0" xfId="0" applyFont="1" applyProtection="1">
      <protection locked="0"/>
    </xf>
    <xf numFmtId="0" fontId="1" fillId="0" borderId="7" xfId="0" applyFont="1" applyBorder="1" applyAlignment="1" applyProtection="1">
      <alignment horizontal="left" vertical="center"/>
      <protection locked="0"/>
    </xf>
    <xf numFmtId="0" fontId="3" fillId="0" borderId="0" xfId="0" applyFont="1" applyAlignment="1">
      <alignment horizontal="left" indent="1"/>
    </xf>
    <xf numFmtId="0" fontId="3" fillId="0" borderId="0" xfId="0" applyFont="1"/>
    <xf numFmtId="4" fontId="3" fillId="0" borderId="0" xfId="0" applyNumberFormat="1" applyFont="1" applyAlignment="1">
      <alignment vertical="center"/>
    </xf>
    <xf numFmtId="0" fontId="3" fillId="0" borderId="0" xfId="0" applyFont="1" applyAlignment="1">
      <alignment horizontal="center"/>
    </xf>
    <xf numFmtId="164" fontId="17" fillId="0" borderId="0" xfId="0" applyNumberFormat="1" applyFont="1" applyAlignment="1">
      <alignment horizontal="center" vertical="center" wrapText="1"/>
    </xf>
    <xf numFmtId="164" fontId="17" fillId="0" borderId="0" xfId="0" applyNumberFormat="1" applyFont="1" applyAlignment="1">
      <alignment vertical="center"/>
    </xf>
    <xf numFmtId="164" fontId="18" fillId="0" borderId="0" xfId="0" applyNumberFormat="1" applyFont="1" applyAlignment="1">
      <alignment horizontal="center" vertical="center" wrapText="1"/>
    </xf>
    <xf numFmtId="164" fontId="18" fillId="0" borderId="0" xfId="0" applyNumberFormat="1" applyFont="1" applyAlignment="1">
      <alignment vertical="center"/>
    </xf>
    <xf numFmtId="164" fontId="19" fillId="0" borderId="0" xfId="0" applyNumberFormat="1" applyFont="1" applyAlignment="1">
      <alignment horizontal="center" vertical="center" wrapText="1"/>
    </xf>
    <xf numFmtId="164" fontId="19" fillId="0" borderId="0" xfId="0" applyNumberFormat="1" applyFont="1" applyAlignment="1">
      <alignment vertical="center"/>
    </xf>
    <xf numFmtId="164" fontId="20" fillId="0" borderId="0" xfId="0" applyNumberFormat="1" applyFont="1" applyAlignment="1">
      <alignment horizontal="center" vertical="center" wrapText="1"/>
    </xf>
    <xf numFmtId="164" fontId="20" fillId="0" borderId="0" xfId="0" applyNumberFormat="1" applyFont="1" applyAlignment="1">
      <alignment vertical="center"/>
    </xf>
    <xf numFmtId="164" fontId="14" fillId="0" borderId="0" xfId="0" applyNumberFormat="1" applyFont="1" applyAlignment="1">
      <alignment horizontal="center" vertical="center" wrapText="1"/>
    </xf>
    <xf numFmtId="164" fontId="14" fillId="0" borderId="0" xfId="0" applyNumberFormat="1" applyFont="1" applyAlignment="1">
      <alignment vertical="center"/>
    </xf>
    <xf numFmtId="164" fontId="16" fillId="0" borderId="0" xfId="0" applyNumberFormat="1" applyFont="1" applyAlignment="1">
      <alignment vertical="center"/>
    </xf>
    <xf numFmtId="0" fontId="3" fillId="4" borderId="1" xfId="0" applyFont="1" applyFill="1" applyBorder="1" applyAlignment="1">
      <alignment horizontal="center" vertical="center"/>
    </xf>
    <xf numFmtId="0" fontId="3" fillId="4" borderId="6" xfId="0" applyFont="1" applyFill="1" applyBorder="1" applyAlignment="1">
      <alignment horizontal="center" vertical="center"/>
    </xf>
    <xf numFmtId="0" fontId="22" fillId="0" borderId="0" xfId="0" applyFont="1" applyAlignment="1">
      <alignment horizontal="left" vertical="center" wrapText="1"/>
    </xf>
    <xf numFmtId="0" fontId="3" fillId="0" borderId="0" xfId="0" applyFont="1" applyAlignment="1">
      <alignment horizontal="center" vertical="center"/>
    </xf>
    <xf numFmtId="164" fontId="15" fillId="0" borderId="0" xfId="0" applyNumberFormat="1" applyFont="1"/>
    <xf numFmtId="0" fontId="6" fillId="0" borderId="0" xfId="0" applyFont="1" applyAlignment="1">
      <alignment vertical="center" wrapText="1"/>
    </xf>
    <xf numFmtId="0" fontId="13" fillId="0" borderId="0" xfId="0" applyFont="1" applyAlignment="1">
      <alignment vertical="center"/>
    </xf>
    <xf numFmtId="0" fontId="23" fillId="0" borderId="0" xfId="0" applyFont="1"/>
    <xf numFmtId="164" fontId="3" fillId="0" borderId="0" xfId="0" applyNumberFormat="1" applyFont="1"/>
    <xf numFmtId="164" fontId="24" fillId="0" borderId="0" xfId="0" applyNumberFormat="1" applyFont="1"/>
    <xf numFmtId="164" fontId="11" fillId="0" borderId="0" xfId="0" applyNumberFormat="1" applyFont="1"/>
    <xf numFmtId="164" fontId="15" fillId="0" borderId="10" xfId="0" applyNumberFormat="1" applyFont="1" applyBorder="1" applyAlignment="1" applyProtection="1">
      <alignment vertical="center"/>
      <protection locked="0"/>
    </xf>
    <xf numFmtId="164" fontId="12" fillId="4" borderId="16" xfId="0" applyNumberFormat="1" applyFont="1" applyFill="1" applyBorder="1" applyAlignment="1">
      <alignment horizontal="right"/>
    </xf>
    <xf numFmtId="164" fontId="12" fillId="4" borderId="5" xfId="0" applyNumberFormat="1" applyFont="1" applyFill="1" applyBorder="1" applyAlignment="1">
      <alignment horizontal="right"/>
    </xf>
    <xf numFmtId="164" fontId="13" fillId="4" borderId="3" xfId="0" applyNumberFormat="1" applyFont="1" applyFill="1" applyBorder="1" applyAlignment="1">
      <alignment horizontal="right" vertical="center"/>
    </xf>
    <xf numFmtId="164" fontId="21" fillId="4" borderId="3" xfId="0" applyNumberFormat="1" applyFont="1" applyFill="1" applyBorder="1" applyAlignment="1">
      <alignment horizontal="right" vertical="center"/>
    </xf>
    <xf numFmtId="0" fontId="3" fillId="0" borderId="0" xfId="0" applyFont="1" applyAlignment="1"/>
    <xf numFmtId="0" fontId="26" fillId="0" borderId="0" xfId="0" applyFont="1" applyAlignment="1">
      <alignment vertical="center"/>
    </xf>
    <xf numFmtId="0" fontId="25" fillId="0" borderId="0" xfId="0" applyFont="1"/>
    <xf numFmtId="4" fontId="25" fillId="0" borderId="0" xfId="0" applyNumberFormat="1" applyFont="1" applyAlignment="1">
      <alignment vertical="center"/>
    </xf>
    <xf numFmtId="0" fontId="27" fillId="0" borderId="0" xfId="0" applyFont="1"/>
    <xf numFmtId="4" fontId="27" fillId="0" borderId="0" xfId="0" applyNumberFormat="1" applyFont="1" applyAlignment="1">
      <alignment vertical="center"/>
    </xf>
    <xf numFmtId="0" fontId="28" fillId="0" borderId="0" xfId="0" applyFont="1" applyAlignment="1">
      <alignment vertical="top" wrapText="1"/>
    </xf>
    <xf numFmtId="164" fontId="15" fillId="0" borderId="1" xfId="0" applyNumberFormat="1" applyFont="1" applyBorder="1" applyAlignment="1" applyProtection="1">
      <alignment vertical="center"/>
      <protection locked="0"/>
    </xf>
    <xf numFmtId="164" fontId="15" fillId="4" borderId="1" xfId="0" applyNumberFormat="1" applyFont="1" applyFill="1" applyBorder="1" applyAlignment="1">
      <alignment vertical="center"/>
    </xf>
    <xf numFmtId="164" fontId="15" fillId="4" borderId="6" xfId="0" applyNumberFormat="1" applyFont="1" applyFill="1" applyBorder="1" applyAlignment="1">
      <alignment vertical="center"/>
    </xf>
    <xf numFmtId="0" fontId="3" fillId="0" borderId="0" xfId="0" applyFont="1" applyFill="1"/>
    <xf numFmtId="0" fontId="1" fillId="0" borderId="0" xfId="0" applyFont="1" applyFill="1" applyAlignment="1">
      <alignment vertical="center"/>
    </xf>
    <xf numFmtId="164" fontId="15" fillId="0" borderId="6" xfId="0" applyNumberFormat="1" applyFont="1" applyBorder="1" applyAlignment="1">
      <alignment vertical="center"/>
    </xf>
    <xf numFmtId="164" fontId="15" fillId="0" borderId="1" xfId="0" applyNumberFormat="1" applyFont="1" applyBorder="1" applyAlignment="1">
      <alignment vertical="center"/>
    </xf>
    <xf numFmtId="0" fontId="6" fillId="0" borderId="0" xfId="0" applyFont="1" applyFill="1" applyBorder="1" applyAlignment="1">
      <alignment horizontal="center" vertical="center" wrapText="1"/>
    </xf>
    <xf numFmtId="164" fontId="13" fillId="0" borderId="0" xfId="0" applyNumberFormat="1" applyFont="1" applyFill="1" applyBorder="1" applyAlignment="1">
      <alignment horizontal="right" vertical="center"/>
    </xf>
    <xf numFmtId="0" fontId="1" fillId="0" borderId="7" xfId="0" applyFont="1" applyBorder="1" applyAlignment="1" applyProtection="1">
      <alignment horizontal="left"/>
      <protection locked="0"/>
    </xf>
    <xf numFmtId="164" fontId="21" fillId="0" borderId="0" xfId="0" applyNumberFormat="1" applyFont="1" applyFill="1" applyBorder="1" applyAlignment="1">
      <alignment horizontal="right" vertical="center" wrapText="1"/>
    </xf>
    <xf numFmtId="164" fontId="21" fillId="0" borderId="0" xfId="0" applyNumberFormat="1" applyFont="1" applyFill="1" applyBorder="1" applyAlignment="1">
      <alignment horizontal="right" vertical="center"/>
    </xf>
    <xf numFmtId="0" fontId="29" fillId="0" borderId="7" xfId="0" applyFont="1" applyBorder="1" applyProtection="1">
      <protection locked="0"/>
    </xf>
    <xf numFmtId="0" fontId="1" fillId="0" borderId="0" xfId="0" applyFont="1" applyBorder="1" applyAlignment="1" applyProtection="1">
      <protection locked="0"/>
    </xf>
    <xf numFmtId="0" fontId="1" fillId="0" borderId="7" xfId="0" applyFont="1" applyBorder="1" applyAlignment="1" applyProtection="1">
      <protection locked="0"/>
    </xf>
    <xf numFmtId="0" fontId="22" fillId="9" borderId="2" xfId="0" applyFont="1" applyFill="1" applyBorder="1" applyAlignment="1">
      <alignment vertical="center" wrapText="1"/>
    </xf>
    <xf numFmtId="0" fontId="22" fillId="9" borderId="9" xfId="0" applyFont="1" applyFill="1" applyBorder="1" applyAlignment="1">
      <alignment vertical="center" wrapText="1"/>
    </xf>
    <xf numFmtId="0" fontId="22" fillId="9" borderId="3" xfId="0" applyFont="1" applyFill="1" applyBorder="1" applyAlignment="1">
      <alignment vertical="center" wrapText="1"/>
    </xf>
    <xf numFmtId="0" fontId="6" fillId="3" borderId="30" xfId="0" applyFont="1" applyFill="1" applyBorder="1" applyAlignment="1">
      <alignment horizontal="center" vertical="center" wrapText="1"/>
    </xf>
    <xf numFmtId="164" fontId="7" fillId="5" borderId="30" xfId="0" applyNumberFormat="1" applyFont="1" applyFill="1" applyBorder="1" applyAlignment="1">
      <alignment horizontal="center" vertical="center" wrapText="1"/>
    </xf>
    <xf numFmtId="164" fontId="8" fillId="5" borderId="30" xfId="0" applyNumberFormat="1" applyFont="1" applyFill="1" applyBorder="1" applyAlignment="1">
      <alignment horizontal="center" vertical="center" wrapText="1"/>
    </xf>
    <xf numFmtId="164" fontId="9" fillId="5" borderId="30" xfId="0" applyNumberFormat="1" applyFont="1" applyFill="1" applyBorder="1" applyAlignment="1">
      <alignment horizontal="center" vertical="center" wrapText="1"/>
    </xf>
    <xf numFmtId="164" fontId="10" fillId="5" borderId="30" xfId="0" applyNumberFormat="1" applyFont="1" applyFill="1" applyBorder="1" applyAlignment="1">
      <alignment horizontal="center" vertical="center" wrapText="1"/>
    </xf>
    <xf numFmtId="164" fontId="11" fillId="5" borderId="30" xfId="0" applyNumberFormat="1" applyFont="1" applyFill="1" applyBorder="1" applyAlignment="1">
      <alignment horizontal="center" vertical="center" wrapText="1"/>
    </xf>
    <xf numFmtId="0" fontId="1" fillId="0" borderId="0" xfId="0" applyFont="1" applyFill="1" applyBorder="1" applyAlignment="1">
      <alignment vertical="center"/>
    </xf>
    <xf numFmtId="4" fontId="3" fillId="0" borderId="0" xfId="0" applyNumberFormat="1" applyFont="1" applyFill="1" applyAlignment="1">
      <alignment vertical="center"/>
    </xf>
    <xf numFmtId="165" fontId="15" fillId="0" borderId="1" xfId="0" applyNumberFormat="1" applyFont="1" applyBorder="1" applyAlignment="1" applyProtection="1">
      <alignment vertical="center"/>
      <protection locked="0"/>
    </xf>
    <xf numFmtId="164" fontId="15" fillId="0" borderId="45" xfId="0" applyNumberFormat="1" applyFont="1" applyBorder="1" applyAlignment="1" applyProtection="1">
      <alignment vertical="center"/>
      <protection locked="0"/>
    </xf>
    <xf numFmtId="0" fontId="6" fillId="3" borderId="38" xfId="0" applyFont="1" applyFill="1" applyBorder="1" applyAlignment="1">
      <alignment horizontal="center" vertical="center" wrapText="1"/>
    </xf>
    <xf numFmtId="164" fontId="7" fillId="5" borderId="38" xfId="0" applyNumberFormat="1" applyFont="1" applyFill="1" applyBorder="1" applyAlignment="1">
      <alignment horizontal="center" vertical="center" wrapText="1"/>
    </xf>
    <xf numFmtId="164" fontId="8" fillId="5" borderId="38" xfId="0" applyNumberFormat="1" applyFont="1" applyFill="1" applyBorder="1" applyAlignment="1">
      <alignment horizontal="center" vertical="center" wrapText="1"/>
    </xf>
    <xf numFmtId="164" fontId="9" fillId="5" borderId="38" xfId="0" applyNumberFormat="1" applyFont="1" applyFill="1" applyBorder="1" applyAlignment="1">
      <alignment horizontal="center" vertical="center" wrapText="1"/>
    </xf>
    <xf numFmtId="164" fontId="10" fillId="5" borderId="38" xfId="0" applyNumberFormat="1" applyFont="1" applyFill="1" applyBorder="1" applyAlignment="1">
      <alignment horizontal="center" vertical="center" wrapText="1"/>
    </xf>
    <xf numFmtId="164" fontId="11" fillId="5" borderId="38" xfId="0" applyNumberFormat="1" applyFont="1" applyFill="1" applyBorder="1" applyAlignment="1">
      <alignment horizontal="center" vertical="center" wrapText="1"/>
    </xf>
    <xf numFmtId="165" fontId="15" fillId="0" borderId="6" xfId="0" applyNumberFormat="1" applyFont="1" applyBorder="1" applyAlignment="1" applyProtection="1">
      <alignment vertical="center"/>
      <protection locked="0"/>
    </xf>
    <xf numFmtId="0" fontId="1" fillId="0" borderId="0" xfId="0" applyFont="1" applyAlignment="1">
      <alignment horizontal="center" vertical="center"/>
    </xf>
    <xf numFmtId="0" fontId="1" fillId="0" borderId="0" xfId="0" applyFont="1" applyFill="1" applyAlignment="1">
      <alignment horizontal="center" vertical="center"/>
    </xf>
    <xf numFmtId="0" fontId="3" fillId="4" borderId="33" xfId="0" applyFont="1" applyFill="1" applyBorder="1" applyAlignment="1">
      <alignment horizontal="center" vertical="center" wrapText="1"/>
    </xf>
    <xf numFmtId="0" fontId="6" fillId="3" borderId="42" xfId="0" applyFont="1" applyFill="1" applyBorder="1" applyAlignment="1">
      <alignment horizontal="center" vertical="center" wrapText="1"/>
    </xf>
    <xf numFmtId="164" fontId="12" fillId="5" borderId="49" xfId="0" applyNumberFormat="1" applyFont="1" applyFill="1" applyBorder="1" applyAlignment="1">
      <alignment horizontal="right" vertical="center" wrapText="1"/>
    </xf>
    <xf numFmtId="0" fontId="21" fillId="8" borderId="2" xfId="0" applyFont="1" applyFill="1" applyBorder="1" applyAlignment="1">
      <alignment vertical="center"/>
    </xf>
    <xf numFmtId="0" fontId="21" fillId="8" borderId="9" xfId="0" applyFont="1" applyFill="1" applyBorder="1" applyAlignment="1">
      <alignment vertical="center"/>
    </xf>
    <xf numFmtId="0" fontId="21" fillId="8" borderId="3" xfId="0" applyFont="1" applyFill="1" applyBorder="1" applyAlignment="1">
      <alignment vertical="center"/>
    </xf>
    <xf numFmtId="0" fontId="6" fillId="3" borderId="29" xfId="0" applyFont="1" applyFill="1" applyBorder="1" applyAlignment="1">
      <alignment horizontal="center" vertical="center" wrapText="1"/>
    </xf>
    <xf numFmtId="164" fontId="11" fillId="5" borderId="47" xfId="0" applyNumberFormat="1" applyFont="1" applyFill="1" applyBorder="1" applyAlignment="1">
      <alignment horizontal="center" vertical="center" wrapText="1"/>
    </xf>
    <xf numFmtId="0" fontId="3" fillId="4" borderId="4" xfId="0" applyFont="1" applyFill="1" applyBorder="1" applyAlignment="1">
      <alignment horizontal="center" vertical="center" wrapText="1"/>
    </xf>
    <xf numFmtId="164" fontId="15" fillId="4" borderId="43" xfId="0" applyNumberFormat="1" applyFont="1" applyFill="1" applyBorder="1" applyAlignment="1">
      <alignment vertical="center"/>
    </xf>
    <xf numFmtId="164" fontId="15" fillId="0" borderId="6" xfId="0" applyNumberFormat="1" applyFont="1" applyBorder="1" applyAlignment="1" applyProtection="1">
      <alignment vertical="center"/>
      <protection locked="0"/>
    </xf>
    <xf numFmtId="164" fontId="15" fillId="4" borderId="48" xfId="0" applyNumberFormat="1" applyFont="1" applyFill="1" applyBorder="1" applyAlignment="1">
      <alignment vertical="center"/>
    </xf>
    <xf numFmtId="0" fontId="3" fillId="4" borderId="17" xfId="0" applyFont="1" applyFill="1" applyBorder="1" applyAlignment="1">
      <alignment horizontal="center" vertical="center" wrapText="1"/>
    </xf>
    <xf numFmtId="0" fontId="15" fillId="0" borderId="1" xfId="0" applyFont="1" applyFill="1" applyBorder="1" applyAlignment="1" applyProtection="1">
      <alignment horizontal="center" vertical="center" wrapText="1"/>
      <protection locked="0"/>
    </xf>
    <xf numFmtId="0" fontId="15" fillId="0" borderId="10" xfId="0" applyFont="1" applyFill="1" applyBorder="1" applyAlignment="1" applyProtection="1">
      <alignment horizontal="center" vertical="center" wrapText="1"/>
      <protection locked="0"/>
    </xf>
    <xf numFmtId="0" fontId="15" fillId="0" borderId="45" xfId="0" applyFont="1" applyFill="1" applyBorder="1" applyAlignment="1" applyProtection="1">
      <alignment horizontal="center" vertical="center" wrapText="1"/>
      <protection locked="0"/>
    </xf>
    <xf numFmtId="0" fontId="15" fillId="0" borderId="6" xfId="0" applyFont="1" applyFill="1" applyBorder="1" applyAlignment="1" applyProtection="1">
      <alignment horizontal="center" vertical="center" wrapText="1"/>
      <protection locked="0"/>
    </xf>
    <xf numFmtId="0" fontId="4" fillId="6" borderId="2" xfId="0" applyFont="1" applyFill="1" applyBorder="1" applyAlignment="1" applyProtection="1">
      <alignment horizontal="center" vertical="center" wrapText="1"/>
    </xf>
    <xf numFmtId="0" fontId="4" fillId="6" borderId="9" xfId="0" applyFont="1" applyFill="1" applyBorder="1" applyAlignment="1" applyProtection="1">
      <alignment horizontal="center" vertical="center" wrapText="1"/>
    </xf>
    <xf numFmtId="0" fontId="4" fillId="6" borderId="3" xfId="0" applyFont="1" applyFill="1" applyBorder="1" applyAlignment="1" applyProtection="1">
      <alignment horizontal="center" vertical="center" wrapText="1"/>
    </xf>
    <xf numFmtId="49" fontId="5" fillId="7" borderId="37" xfId="0" applyNumberFormat="1" applyFont="1" applyFill="1" applyBorder="1" applyAlignment="1" applyProtection="1">
      <alignment horizontal="center" vertical="center" wrapText="1"/>
    </xf>
    <xf numFmtId="49" fontId="5" fillId="7" borderId="54" xfId="0" applyNumberFormat="1" applyFont="1" applyFill="1" applyBorder="1" applyAlignment="1" applyProtection="1">
      <alignment horizontal="center" vertical="center"/>
    </xf>
    <xf numFmtId="49" fontId="5" fillId="7" borderId="38" xfId="0" applyNumberFormat="1" applyFont="1" applyFill="1" applyBorder="1" applyAlignment="1" applyProtection="1">
      <alignment horizontal="center" vertical="center"/>
    </xf>
    <xf numFmtId="0" fontId="6" fillId="3" borderId="38" xfId="0" applyFont="1" applyFill="1" applyBorder="1" applyAlignment="1" applyProtection="1">
      <alignment horizontal="center" vertical="center" wrapText="1"/>
    </xf>
    <xf numFmtId="0" fontId="6" fillId="5" borderId="38" xfId="0" applyFont="1" applyFill="1" applyBorder="1" applyAlignment="1" applyProtection="1">
      <alignment horizontal="center" vertical="center" wrapText="1"/>
    </xf>
    <xf numFmtId="164" fontId="7" fillId="5" borderId="38" xfId="0" applyNumberFormat="1" applyFont="1" applyFill="1" applyBorder="1" applyAlignment="1" applyProtection="1">
      <alignment horizontal="center" vertical="center" wrapText="1"/>
    </xf>
    <xf numFmtId="164" fontId="8" fillId="5" borderId="38" xfId="0" applyNumberFormat="1" applyFont="1" applyFill="1" applyBorder="1" applyAlignment="1" applyProtection="1">
      <alignment horizontal="center" vertical="center" wrapText="1"/>
    </xf>
    <xf numFmtId="164" fontId="9" fillId="5" borderId="38" xfId="0" applyNumberFormat="1" applyFont="1" applyFill="1" applyBorder="1" applyAlignment="1" applyProtection="1">
      <alignment horizontal="center" vertical="center" wrapText="1"/>
    </xf>
    <xf numFmtId="164" fontId="10" fillId="5" borderId="38" xfId="0" applyNumberFormat="1" applyFont="1" applyFill="1" applyBorder="1" applyAlignment="1" applyProtection="1">
      <alignment horizontal="center" vertical="center" wrapText="1"/>
    </xf>
    <xf numFmtId="164" fontId="11" fillId="5" borderId="38" xfId="0" applyNumberFormat="1" applyFont="1" applyFill="1" applyBorder="1" applyAlignment="1" applyProtection="1">
      <alignment horizontal="center" vertical="center" wrapText="1"/>
    </xf>
    <xf numFmtId="164" fontId="11" fillId="5" borderId="39" xfId="0" applyNumberFormat="1" applyFont="1" applyFill="1" applyBorder="1" applyAlignment="1" applyProtection="1">
      <alignment horizontal="center" vertical="center" wrapText="1"/>
    </xf>
    <xf numFmtId="164" fontId="12" fillId="5" borderId="40" xfId="0" applyNumberFormat="1" applyFont="1" applyFill="1" applyBorder="1" applyAlignment="1" applyProtection="1">
      <alignment horizontal="center" vertical="center" wrapText="1"/>
    </xf>
    <xf numFmtId="0" fontId="15" fillId="4" borderId="4" xfId="0" applyFont="1" applyFill="1" applyBorder="1" applyAlignment="1" applyProtection="1">
      <alignment horizontal="center" vertical="center"/>
    </xf>
    <xf numFmtId="0" fontId="15" fillId="4" borderId="32" xfId="0" applyFont="1" applyFill="1" applyBorder="1" applyAlignment="1" applyProtection="1">
      <alignment horizontal="left" vertical="center"/>
    </xf>
    <xf numFmtId="0" fontId="15" fillId="4" borderId="1" xfId="0" applyFont="1" applyFill="1" applyBorder="1" applyAlignment="1" applyProtection="1">
      <alignment horizontal="center" vertical="center"/>
    </xf>
    <xf numFmtId="0" fontId="15" fillId="0" borderId="1" xfId="0" applyFont="1" applyFill="1" applyBorder="1" applyAlignment="1" applyProtection="1">
      <alignment horizontal="center" vertical="center" wrapText="1"/>
    </xf>
    <xf numFmtId="164" fontId="15" fillId="4" borderId="1" xfId="0" applyNumberFormat="1" applyFont="1" applyFill="1" applyBorder="1" applyAlignment="1" applyProtection="1">
      <alignment vertical="center"/>
    </xf>
    <xf numFmtId="164" fontId="15" fillId="4" borderId="21" xfId="0" applyNumberFormat="1" applyFont="1" applyFill="1" applyBorder="1" applyAlignment="1" applyProtection="1">
      <alignment vertical="center"/>
    </xf>
    <xf numFmtId="164" fontId="12" fillId="4" borderId="24" xfId="0" applyNumberFormat="1" applyFont="1" applyFill="1" applyBorder="1" applyProtection="1"/>
    <xf numFmtId="0" fontId="15" fillId="4" borderId="51" xfId="0" applyFont="1" applyFill="1" applyBorder="1" applyAlignment="1" applyProtection="1">
      <alignment horizontal="left" vertical="center"/>
    </xf>
    <xf numFmtId="0" fontId="15" fillId="4" borderId="10" xfId="0" applyFont="1" applyFill="1" applyBorder="1" applyAlignment="1" applyProtection="1">
      <alignment horizontal="center" vertical="center"/>
    </xf>
    <xf numFmtId="0" fontId="15" fillId="0" borderId="10" xfId="0" applyFont="1" applyFill="1" applyBorder="1" applyAlignment="1" applyProtection="1">
      <alignment horizontal="center" vertical="center" wrapText="1"/>
    </xf>
    <xf numFmtId="164" fontId="15" fillId="0" borderId="10" xfId="0" applyNumberFormat="1" applyFont="1" applyBorder="1" applyAlignment="1" applyProtection="1">
      <alignment vertical="center"/>
    </xf>
    <xf numFmtId="164" fontId="15" fillId="4" borderId="10" xfId="0" applyNumberFormat="1" applyFont="1" applyFill="1" applyBorder="1" applyAlignment="1" applyProtection="1">
      <alignment vertical="center"/>
    </xf>
    <xf numFmtId="164" fontId="15" fillId="4" borderId="22" xfId="0" applyNumberFormat="1" applyFont="1" applyFill="1" applyBorder="1" applyAlignment="1" applyProtection="1">
      <alignment vertical="center"/>
    </xf>
    <xf numFmtId="164" fontId="12" fillId="4" borderId="25" xfId="0" applyNumberFormat="1" applyFont="1" applyFill="1" applyBorder="1" applyProtection="1"/>
    <xf numFmtId="49" fontId="5" fillId="7" borderId="32" xfId="0" applyNumberFormat="1" applyFont="1" applyFill="1" applyBorder="1" applyAlignment="1" applyProtection="1">
      <alignment horizontal="center" vertical="center"/>
    </xf>
    <xf numFmtId="49" fontId="5" fillId="7" borderId="1" xfId="0" applyNumberFormat="1" applyFont="1" applyFill="1" applyBorder="1" applyAlignment="1" applyProtection="1">
      <alignment horizontal="center" vertical="center"/>
    </xf>
    <xf numFmtId="0" fontId="6" fillId="3" borderId="1" xfId="0" applyFont="1" applyFill="1" applyBorder="1" applyAlignment="1" applyProtection="1">
      <alignment horizontal="center" vertical="center" wrapText="1"/>
    </xf>
    <xf numFmtId="0" fontId="6" fillId="5" borderId="1" xfId="0" applyFont="1" applyFill="1" applyBorder="1" applyAlignment="1" applyProtection="1">
      <alignment horizontal="center" vertical="center" wrapText="1"/>
    </xf>
    <xf numFmtId="164" fontId="7" fillId="5" borderId="1" xfId="0" applyNumberFormat="1" applyFont="1" applyFill="1" applyBorder="1" applyAlignment="1" applyProtection="1">
      <alignment horizontal="center" vertical="center" wrapText="1"/>
    </xf>
    <xf numFmtId="164" fontId="8" fillId="5" borderId="1" xfId="0" applyNumberFormat="1" applyFont="1" applyFill="1" applyBorder="1" applyAlignment="1" applyProtection="1">
      <alignment horizontal="center" vertical="center" wrapText="1"/>
    </xf>
    <xf numFmtId="164" fontId="9" fillId="5" borderId="1" xfId="0" applyNumberFormat="1" applyFont="1" applyFill="1" applyBorder="1" applyAlignment="1" applyProtection="1">
      <alignment horizontal="center" vertical="center" wrapText="1"/>
    </xf>
    <xf numFmtId="164" fontId="10" fillId="5" borderId="1" xfId="0" applyNumberFormat="1" applyFont="1" applyFill="1" applyBorder="1" applyAlignment="1" applyProtection="1">
      <alignment horizontal="center" vertical="center" wrapText="1"/>
    </xf>
    <xf numFmtId="164" fontId="11" fillId="5" borderId="1" xfId="0" applyNumberFormat="1" applyFont="1" applyFill="1" applyBorder="1" applyAlignment="1" applyProtection="1">
      <alignment horizontal="center" vertical="center" wrapText="1"/>
    </xf>
    <xf numFmtId="164" fontId="11" fillId="5" borderId="21" xfId="0" applyNumberFormat="1" applyFont="1" applyFill="1" applyBorder="1" applyAlignment="1" applyProtection="1">
      <alignment horizontal="center" vertical="center" wrapText="1"/>
    </xf>
    <xf numFmtId="164" fontId="12" fillId="5" borderId="24" xfId="0" applyNumberFormat="1" applyFont="1" applyFill="1" applyBorder="1" applyAlignment="1" applyProtection="1">
      <alignment horizontal="center" vertical="center" wrapText="1"/>
    </xf>
    <xf numFmtId="0" fontId="3" fillId="4" borderId="44" xfId="0" applyFont="1" applyFill="1" applyBorder="1" applyAlignment="1" applyProtection="1">
      <alignment horizontal="center" vertical="center" wrapText="1"/>
    </xf>
    <xf numFmtId="0" fontId="3" fillId="4" borderId="52" xfId="0" applyFont="1" applyFill="1" applyBorder="1" applyAlignment="1" applyProtection="1">
      <alignment vertical="center" wrapText="1"/>
    </xf>
    <xf numFmtId="0" fontId="15" fillId="4" borderId="45" xfId="0" applyFont="1" applyFill="1" applyBorder="1" applyAlignment="1" applyProtection="1">
      <alignment horizontal="center" vertical="center"/>
    </xf>
    <xf numFmtId="164" fontId="15" fillId="4" borderId="45" xfId="0" applyNumberFormat="1" applyFont="1" applyFill="1" applyBorder="1" applyAlignment="1" applyProtection="1">
      <alignment vertical="center"/>
    </xf>
    <xf numFmtId="164" fontId="15" fillId="4" borderId="46" xfId="0" applyNumberFormat="1" applyFont="1" applyFill="1" applyBorder="1" applyAlignment="1" applyProtection="1">
      <alignment vertical="center"/>
    </xf>
    <xf numFmtId="164" fontId="12" fillId="4" borderId="23" xfId="0" applyNumberFormat="1" applyFont="1" applyFill="1" applyBorder="1" applyProtection="1"/>
    <xf numFmtId="0" fontId="3" fillId="4" borderId="27" xfId="0" applyFont="1" applyFill="1" applyBorder="1" applyAlignment="1" applyProtection="1">
      <alignment horizontal="center" vertical="center" wrapText="1"/>
    </xf>
    <xf numFmtId="0" fontId="3" fillId="4" borderId="51" xfId="0" applyFont="1" applyFill="1" applyBorder="1" applyAlignment="1" applyProtection="1">
      <alignment vertical="top" wrapText="1"/>
    </xf>
    <xf numFmtId="0" fontId="15" fillId="4" borderId="10" xfId="0" applyFont="1" applyFill="1" applyBorder="1" applyAlignment="1" applyProtection="1">
      <alignment horizontal="center" vertical="center" wrapText="1"/>
    </xf>
    <xf numFmtId="0" fontId="3" fillId="10" borderId="4" xfId="0" applyFont="1" applyFill="1" applyBorder="1" applyAlignment="1" applyProtection="1">
      <alignment horizontal="center" vertical="center" wrapText="1"/>
    </xf>
    <xf numFmtId="0" fontId="3" fillId="10" borderId="32" xfId="0" applyFont="1" applyFill="1" applyBorder="1" applyAlignment="1" applyProtection="1">
      <alignment vertical="center" wrapText="1"/>
    </xf>
    <xf numFmtId="0" fontId="15" fillId="10" borderId="1" xfId="0" applyFont="1" applyFill="1" applyBorder="1" applyAlignment="1" applyProtection="1">
      <alignment horizontal="center" vertical="center"/>
    </xf>
    <xf numFmtId="0" fontId="15" fillId="10" borderId="4" xfId="0" applyFont="1" applyFill="1" applyBorder="1" applyAlignment="1" applyProtection="1">
      <alignment horizontal="center" vertical="center" wrapText="1"/>
    </xf>
    <xf numFmtId="0" fontId="15" fillId="10" borderId="32" xfId="0" applyFont="1" applyFill="1" applyBorder="1" applyAlignment="1" applyProtection="1">
      <alignment vertical="center" wrapText="1"/>
    </xf>
    <xf numFmtId="0" fontId="3" fillId="10" borderId="17" xfId="0" applyFont="1" applyFill="1" applyBorder="1" applyAlignment="1" applyProtection="1">
      <alignment horizontal="center" vertical="center" wrapText="1"/>
    </xf>
    <xf numFmtId="0" fontId="3" fillId="10" borderId="35" xfId="0" applyFont="1" applyFill="1" applyBorder="1" applyAlignment="1" applyProtection="1">
      <alignment vertical="center" wrapText="1"/>
    </xf>
    <xf numFmtId="0" fontId="15" fillId="10" borderId="6" xfId="0" applyFont="1" applyFill="1" applyBorder="1" applyAlignment="1" applyProtection="1">
      <alignment horizontal="center" vertical="center"/>
    </xf>
    <xf numFmtId="164" fontId="15" fillId="4" borderId="6" xfId="0" applyNumberFormat="1" applyFont="1" applyFill="1" applyBorder="1" applyAlignment="1" applyProtection="1">
      <alignment vertical="center"/>
    </xf>
    <xf numFmtId="164" fontId="15" fillId="4" borderId="20" xfId="0" applyNumberFormat="1" applyFont="1" applyFill="1" applyBorder="1" applyAlignment="1" applyProtection="1">
      <alignment vertical="center"/>
    </xf>
    <xf numFmtId="164" fontId="12" fillId="4" borderId="26" xfId="0" applyNumberFormat="1" applyFont="1" applyFill="1" applyBorder="1" applyProtection="1"/>
    <xf numFmtId="0" fontId="3" fillId="10" borderId="37" xfId="0" applyFont="1" applyFill="1" applyBorder="1" applyAlignment="1" applyProtection="1">
      <alignment horizontal="center" vertical="center" wrapText="1"/>
    </xf>
    <xf numFmtId="0" fontId="3" fillId="10" borderId="54" xfId="0" applyFont="1" applyFill="1" applyBorder="1" applyAlignment="1" applyProtection="1">
      <alignment vertical="center" wrapText="1"/>
    </xf>
    <xf numFmtId="0" fontId="15" fillId="10" borderId="38" xfId="0" applyFont="1" applyFill="1" applyBorder="1" applyAlignment="1" applyProtection="1">
      <alignment horizontal="center" vertical="center"/>
    </xf>
    <xf numFmtId="0" fontId="15" fillId="0" borderId="38" xfId="0" applyFont="1" applyFill="1" applyBorder="1" applyAlignment="1" applyProtection="1">
      <alignment horizontal="center" vertical="center" wrapText="1"/>
    </xf>
    <xf numFmtId="164" fontId="15" fillId="0" borderId="38" xfId="0" applyNumberFormat="1" applyFont="1" applyBorder="1" applyAlignment="1" applyProtection="1">
      <alignment vertical="center"/>
    </xf>
    <xf numFmtId="164" fontId="15" fillId="4" borderId="38" xfId="0" applyNumberFormat="1" applyFont="1" applyFill="1" applyBorder="1" applyAlignment="1" applyProtection="1">
      <alignment vertical="center"/>
    </xf>
    <xf numFmtId="164" fontId="15" fillId="4" borderId="39" xfId="0" applyNumberFormat="1" applyFont="1" applyFill="1" applyBorder="1" applyAlignment="1" applyProtection="1">
      <alignment vertical="center"/>
    </xf>
    <xf numFmtId="164" fontId="12" fillId="4" borderId="40" xfId="0" applyNumberFormat="1" applyFont="1" applyFill="1" applyBorder="1" applyProtection="1"/>
    <xf numFmtId="0" fontId="3" fillId="10" borderId="51" xfId="0" applyFont="1" applyFill="1" applyBorder="1" applyAlignment="1" applyProtection="1">
      <alignment vertical="center" wrapText="1"/>
    </xf>
    <xf numFmtId="0" fontId="15" fillId="10" borderId="10" xfId="0" applyFont="1" applyFill="1" applyBorder="1" applyAlignment="1" applyProtection="1">
      <alignment horizontal="center" vertical="center"/>
    </xf>
    <xf numFmtId="164" fontId="15" fillId="0" borderId="10" xfId="0" applyNumberFormat="1" applyFont="1" applyBorder="1" applyAlignment="1" applyProtection="1">
      <alignment horizontal="center" vertical="center"/>
    </xf>
    <xf numFmtId="164" fontId="17" fillId="4" borderId="18" xfId="0" applyNumberFormat="1" applyFont="1" applyFill="1" applyBorder="1" applyAlignment="1" applyProtection="1">
      <alignment horizontal="left" vertical="center" wrapText="1"/>
    </xf>
    <xf numFmtId="164" fontId="17" fillId="4" borderId="18" xfId="0" applyNumberFormat="1" applyFont="1" applyFill="1" applyBorder="1" applyAlignment="1" applyProtection="1">
      <alignment horizontal="right" vertical="center" wrapText="1"/>
    </xf>
    <xf numFmtId="164" fontId="18" fillId="4" borderId="18" xfId="0" applyNumberFormat="1" applyFont="1" applyFill="1" applyBorder="1" applyAlignment="1" applyProtection="1">
      <alignment horizontal="left" vertical="center" wrapText="1"/>
    </xf>
    <xf numFmtId="164" fontId="18" fillId="4" borderId="18" xfId="0" applyNumberFormat="1" applyFont="1" applyFill="1" applyBorder="1" applyAlignment="1" applyProtection="1">
      <alignment horizontal="right" vertical="center" wrapText="1"/>
    </xf>
    <xf numFmtId="164" fontId="19" fillId="4" borderId="18" xfId="0" applyNumberFormat="1" applyFont="1" applyFill="1" applyBorder="1" applyAlignment="1" applyProtection="1">
      <alignment horizontal="left" vertical="center" wrapText="1"/>
    </xf>
    <xf numFmtId="164" fontId="19" fillId="4" borderId="18" xfId="0" applyNumberFormat="1" applyFont="1" applyFill="1" applyBorder="1" applyAlignment="1" applyProtection="1">
      <alignment horizontal="right" vertical="center" wrapText="1"/>
    </xf>
    <xf numFmtId="164" fontId="20" fillId="4" borderId="18" xfId="0" applyNumberFormat="1" applyFont="1" applyFill="1" applyBorder="1" applyAlignment="1" applyProtection="1">
      <alignment horizontal="left" vertical="center" wrapText="1"/>
    </xf>
    <xf numFmtId="164" fontId="20" fillId="4" borderId="18" xfId="0" applyNumberFormat="1" applyFont="1" applyFill="1" applyBorder="1" applyAlignment="1" applyProtection="1">
      <alignment horizontal="right" vertical="center" wrapText="1"/>
    </xf>
    <xf numFmtId="164" fontId="14" fillId="4" borderId="18" xfId="0" applyNumberFormat="1" applyFont="1" applyFill="1" applyBorder="1" applyAlignment="1" applyProtection="1">
      <alignment horizontal="left" vertical="center" wrapText="1"/>
    </xf>
    <xf numFmtId="164" fontId="14" fillId="4" borderId="41" xfId="0" applyNumberFormat="1" applyFont="1" applyFill="1" applyBorder="1" applyAlignment="1" applyProtection="1">
      <alignment vertical="center"/>
    </xf>
    <xf numFmtId="164" fontId="16" fillId="4" borderId="36" xfId="0" applyNumberFormat="1" applyFont="1" applyFill="1" applyBorder="1" applyAlignment="1" applyProtection="1">
      <alignment vertical="center"/>
    </xf>
    <xf numFmtId="0" fontId="1" fillId="0" borderId="0" xfId="0" applyFont="1" applyAlignment="1" applyProtection="1">
      <alignment horizontal="left"/>
      <protection locked="0"/>
    </xf>
    <xf numFmtId="0" fontId="1" fillId="0" borderId="7" xfId="0" applyFont="1" applyBorder="1" applyAlignment="1" applyProtection="1">
      <alignment horizontal="left"/>
      <protection locked="0"/>
    </xf>
    <xf numFmtId="164" fontId="21" fillId="4" borderId="2" xfId="0" applyNumberFormat="1" applyFont="1" applyFill="1" applyBorder="1" applyAlignment="1">
      <alignment horizontal="right" vertical="center" wrapText="1"/>
    </xf>
    <xf numFmtId="164" fontId="21" fillId="4" borderId="9" xfId="0" applyNumberFormat="1" applyFont="1" applyFill="1" applyBorder="1" applyAlignment="1">
      <alignment horizontal="right" vertical="center" wrapText="1"/>
    </xf>
    <xf numFmtId="0" fontId="6" fillId="4" borderId="2" xfId="0" applyFont="1" applyFill="1" applyBorder="1" applyAlignment="1">
      <alignment horizontal="center" vertical="center" wrapText="1"/>
    </xf>
    <xf numFmtId="0" fontId="6" fillId="4" borderId="9" xfId="0" applyFont="1" applyFill="1" applyBorder="1" applyAlignment="1">
      <alignment horizontal="center" vertical="center" wrapText="1"/>
    </xf>
    <xf numFmtId="0" fontId="4" fillId="0" borderId="0" xfId="0" applyFont="1" applyAlignment="1" applyProtection="1">
      <alignment horizontal="left" vertical="center" wrapText="1"/>
      <protection locked="0"/>
    </xf>
    <xf numFmtId="0" fontId="28" fillId="0" borderId="19" xfId="0" applyFont="1" applyBorder="1" applyAlignment="1">
      <alignment horizontal="left" vertical="top" wrapText="1"/>
    </xf>
    <xf numFmtId="164" fontId="13" fillId="4" borderId="13" xfId="0" applyNumberFormat="1" applyFont="1" applyFill="1" applyBorder="1" applyAlignment="1">
      <alignment horizontal="right" vertical="center"/>
    </xf>
    <xf numFmtId="164" fontId="13" fillId="4" borderId="15" xfId="0" applyNumberFormat="1" applyFont="1" applyFill="1" applyBorder="1" applyAlignment="1">
      <alignment horizontal="right" vertical="center"/>
    </xf>
    <xf numFmtId="0" fontId="6" fillId="4" borderId="38" xfId="0" applyFont="1" applyFill="1" applyBorder="1" applyAlignment="1">
      <alignment horizontal="center" vertical="center" wrapText="1"/>
    </xf>
    <xf numFmtId="0" fontId="6" fillId="4" borderId="56" xfId="0" applyFont="1" applyFill="1" applyBorder="1" applyAlignment="1">
      <alignment horizontal="center" vertical="center" wrapText="1"/>
    </xf>
    <xf numFmtId="0" fontId="6" fillId="4" borderId="6" xfId="0" applyFont="1" applyFill="1" applyBorder="1" applyAlignment="1">
      <alignment horizontal="center" vertical="center" wrapText="1"/>
    </xf>
    <xf numFmtId="0" fontId="6" fillId="4" borderId="48" xfId="0" applyFont="1" applyFill="1" applyBorder="1" applyAlignment="1">
      <alignment horizontal="center" vertical="center" wrapText="1"/>
    </xf>
    <xf numFmtId="0" fontId="3" fillId="4" borderId="20" xfId="0" applyFont="1" applyFill="1" applyBorder="1" applyAlignment="1">
      <alignment horizontal="left" vertical="center" wrapText="1"/>
    </xf>
    <xf numFmtId="0" fontId="3" fillId="4" borderId="34" xfId="0" applyFont="1" applyFill="1" applyBorder="1" applyAlignment="1">
      <alignment horizontal="left" vertical="center" wrapText="1"/>
    </xf>
    <xf numFmtId="0" fontId="3" fillId="4" borderId="35" xfId="0" applyFont="1" applyFill="1" applyBorder="1" applyAlignment="1">
      <alignment horizontal="left" vertical="center" wrapText="1"/>
    </xf>
    <xf numFmtId="0" fontId="6" fillId="3" borderId="42" xfId="0" applyFont="1" applyFill="1" applyBorder="1" applyAlignment="1">
      <alignment horizontal="center" vertical="center" wrapText="1"/>
    </xf>
    <xf numFmtId="0" fontId="6" fillId="3" borderId="7" xfId="0" applyFont="1" applyFill="1" applyBorder="1" applyAlignment="1">
      <alignment horizontal="center" vertical="center" wrapText="1"/>
    </xf>
    <xf numFmtId="0" fontId="6" fillId="3" borderId="54" xfId="0" applyFont="1" applyFill="1" applyBorder="1" applyAlignment="1">
      <alignment horizontal="center" vertical="center" wrapText="1"/>
    </xf>
    <xf numFmtId="0" fontId="3" fillId="4" borderId="33" xfId="0" applyFont="1" applyFill="1" applyBorder="1" applyAlignment="1">
      <alignment horizontal="left" vertical="center" wrapText="1"/>
    </xf>
    <xf numFmtId="0" fontId="22" fillId="9" borderId="2" xfId="0" applyFont="1" applyFill="1" applyBorder="1" applyAlignment="1">
      <alignment horizontal="center" vertical="center" wrapText="1"/>
    </xf>
    <xf numFmtId="0" fontId="22" fillId="9" borderId="9" xfId="0" applyFont="1" applyFill="1" applyBorder="1" applyAlignment="1">
      <alignment horizontal="center" vertical="center" wrapText="1"/>
    </xf>
    <xf numFmtId="0" fontId="22" fillId="9" borderId="3" xfId="0" applyFont="1" applyFill="1" applyBorder="1" applyAlignment="1">
      <alignment horizontal="center" vertical="center" wrapText="1"/>
    </xf>
    <xf numFmtId="0" fontId="3" fillId="4" borderId="6" xfId="0" applyFont="1" applyFill="1" applyBorder="1" applyAlignment="1">
      <alignment horizontal="left" vertical="center" wrapText="1"/>
    </xf>
    <xf numFmtId="0" fontId="3" fillId="4" borderId="1" xfId="0" applyFont="1" applyFill="1" applyBorder="1" applyAlignment="1">
      <alignment horizontal="left" vertical="center" wrapText="1"/>
    </xf>
    <xf numFmtId="0" fontId="6" fillId="3" borderId="30" xfId="0" applyFont="1" applyFill="1" applyBorder="1" applyAlignment="1">
      <alignment horizontal="center" vertical="center" wrapText="1"/>
    </xf>
    <xf numFmtId="0" fontId="6" fillId="3" borderId="31" xfId="0" applyFont="1" applyFill="1" applyBorder="1" applyAlignment="1">
      <alignment horizontal="center" vertical="center" wrapText="1"/>
    </xf>
    <xf numFmtId="0" fontId="6" fillId="3" borderId="28" xfId="0" applyFont="1" applyFill="1" applyBorder="1" applyAlignment="1">
      <alignment horizontal="center" vertical="center" wrapText="1"/>
    </xf>
    <xf numFmtId="0" fontId="6" fillId="3" borderId="50" xfId="0" applyFont="1" applyFill="1" applyBorder="1" applyAlignment="1">
      <alignment horizontal="center" vertical="center" wrapText="1"/>
    </xf>
    <xf numFmtId="0" fontId="4" fillId="2" borderId="11" xfId="0" applyFont="1" applyFill="1" applyBorder="1" applyAlignment="1" applyProtection="1">
      <alignment horizontal="center" wrapText="1"/>
    </xf>
    <xf numFmtId="0" fontId="4" fillId="2" borderId="12" xfId="0" applyFont="1" applyFill="1" applyBorder="1" applyAlignment="1" applyProtection="1">
      <alignment horizontal="center" wrapText="1"/>
    </xf>
    <xf numFmtId="0" fontId="4" fillId="2" borderId="13" xfId="0" applyFont="1" applyFill="1" applyBorder="1" applyAlignment="1" applyProtection="1">
      <alignment horizontal="center" wrapText="1"/>
    </xf>
    <xf numFmtId="0" fontId="3" fillId="9" borderId="2" xfId="0" applyFont="1" applyFill="1" applyBorder="1" applyAlignment="1" applyProtection="1">
      <alignment horizontal="center"/>
    </xf>
    <xf numFmtId="0" fontId="3" fillId="9" borderId="9" xfId="0" applyFont="1" applyFill="1" applyBorder="1" applyAlignment="1" applyProtection="1">
      <alignment horizontal="center"/>
    </xf>
    <xf numFmtId="0" fontId="3" fillId="9" borderId="53" xfId="0" applyFont="1" applyFill="1" applyBorder="1" applyAlignment="1" applyProtection="1">
      <alignment horizontal="center"/>
    </xf>
    <xf numFmtId="0" fontId="3" fillId="0" borderId="2" xfId="0" applyFont="1" applyFill="1" applyBorder="1" applyAlignment="1" applyProtection="1">
      <alignment horizontal="left" vertical="center" wrapText="1"/>
    </xf>
    <xf numFmtId="0" fontId="3" fillId="0" borderId="9" xfId="0" applyFont="1" applyFill="1" applyBorder="1" applyAlignment="1" applyProtection="1">
      <alignment horizontal="left" vertical="center" wrapText="1"/>
    </xf>
    <xf numFmtId="0" fontId="3" fillId="0" borderId="3" xfId="0" applyFont="1" applyFill="1" applyBorder="1" applyAlignment="1" applyProtection="1">
      <alignment horizontal="left" vertical="center" wrapText="1"/>
    </xf>
    <xf numFmtId="0" fontId="1" fillId="9" borderId="19" xfId="0" applyFont="1" applyFill="1" applyBorder="1" applyAlignment="1">
      <alignment horizontal="center" vertical="center"/>
    </xf>
    <xf numFmtId="0" fontId="1" fillId="9" borderId="0" xfId="0" applyFont="1" applyFill="1" applyBorder="1" applyAlignment="1">
      <alignment horizontal="center" vertical="center"/>
    </xf>
    <xf numFmtId="0" fontId="1" fillId="9" borderId="52" xfId="0" applyFont="1" applyFill="1" applyBorder="1" applyAlignment="1">
      <alignment horizontal="center" vertical="center"/>
    </xf>
    <xf numFmtId="0" fontId="1" fillId="9" borderId="8" xfId="0" applyFont="1" applyFill="1" applyBorder="1" applyAlignment="1">
      <alignment horizontal="center" vertical="center"/>
    </xf>
    <xf numFmtId="0" fontId="1" fillId="9" borderId="14" xfId="0" applyFont="1" applyFill="1" applyBorder="1" applyAlignment="1">
      <alignment horizontal="center" vertical="center"/>
    </xf>
    <xf numFmtId="0" fontId="1" fillId="9" borderId="55" xfId="0" applyFont="1" applyFill="1" applyBorder="1" applyAlignment="1">
      <alignment horizontal="center" vertic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sheetPr>
    <pageSetUpPr fitToPage="1"/>
  </sheetPr>
  <dimension ref="A1:CO71"/>
  <sheetViews>
    <sheetView showGridLines="0" tabSelected="1" zoomScale="70" zoomScaleNormal="70" workbookViewId="0">
      <selection activeCell="F7" sqref="F7"/>
    </sheetView>
  </sheetViews>
  <sheetFormatPr defaultColWidth="9.140625" defaultRowHeight="15"/>
  <cols>
    <col min="1" max="1" width="7.42578125" style="10" customWidth="1"/>
    <col min="2" max="2" width="52.140625" style="10" customWidth="1"/>
    <col min="3" max="3" width="12.85546875" style="12" bestFit="1" customWidth="1"/>
    <col min="4" max="5" width="16.140625" style="10" customWidth="1"/>
    <col min="6" max="6" width="16.28515625" style="32" customWidth="1"/>
    <col min="7" max="7" width="14.42578125" style="32" customWidth="1"/>
    <col min="8" max="8" width="15.7109375" style="32" customWidth="1"/>
    <col min="9" max="9" width="15" style="32" customWidth="1"/>
    <col min="10" max="10" width="15.28515625" style="32" customWidth="1"/>
    <col min="11" max="11" width="14" style="32" customWidth="1"/>
    <col min="12" max="12" width="15.42578125" style="32" customWidth="1"/>
    <col min="13" max="13" width="15.140625" style="32" customWidth="1"/>
    <col min="14" max="14" width="15.5703125" style="33" customWidth="1"/>
    <col min="15" max="15" width="14.42578125" style="33" customWidth="1"/>
    <col min="16" max="16" width="18.5703125" style="34" customWidth="1"/>
    <col min="17" max="17" width="25.85546875" style="10" customWidth="1"/>
    <col min="18" max="16384" width="9.140625" style="10"/>
  </cols>
  <sheetData>
    <row r="1" spans="1:93" s="40" customFormat="1" ht="62.25" customHeight="1" thickBot="1">
      <c r="A1" s="213" t="s">
        <v>93</v>
      </c>
      <c r="B1" s="214"/>
      <c r="C1" s="214"/>
      <c r="D1" s="214"/>
      <c r="E1" s="214"/>
      <c r="F1" s="214"/>
      <c r="G1" s="214"/>
      <c r="H1" s="214"/>
      <c r="I1" s="214"/>
      <c r="J1" s="214"/>
      <c r="K1" s="214"/>
      <c r="L1" s="214"/>
      <c r="M1" s="214"/>
      <c r="N1" s="214"/>
      <c r="O1" s="214"/>
      <c r="P1" s="214"/>
      <c r="Q1" s="215"/>
    </row>
    <row r="2" spans="1:93" ht="37.5" customHeight="1" thickBot="1">
      <c r="A2" s="101"/>
      <c r="B2" s="102" t="s">
        <v>28</v>
      </c>
      <c r="C2" s="102"/>
      <c r="D2" s="102"/>
      <c r="E2" s="102"/>
      <c r="F2" s="102"/>
      <c r="G2" s="102"/>
      <c r="H2" s="102"/>
      <c r="I2" s="102"/>
      <c r="J2" s="102"/>
      <c r="K2" s="102"/>
      <c r="L2" s="102"/>
      <c r="M2" s="102"/>
      <c r="N2" s="102"/>
      <c r="O2" s="102"/>
      <c r="P2" s="102"/>
      <c r="Q2" s="103"/>
    </row>
    <row r="3" spans="1:93" ht="71.25">
      <c r="A3" s="104" t="s">
        <v>70</v>
      </c>
      <c r="B3" s="105" t="s">
        <v>14</v>
      </c>
      <c r="C3" s="106" t="s">
        <v>0</v>
      </c>
      <c r="D3" s="107" t="s">
        <v>56</v>
      </c>
      <c r="E3" s="108" t="s">
        <v>54</v>
      </c>
      <c r="F3" s="108" t="s">
        <v>55</v>
      </c>
      <c r="G3" s="109" t="s">
        <v>62</v>
      </c>
      <c r="H3" s="109" t="s">
        <v>17</v>
      </c>
      <c r="I3" s="110" t="s">
        <v>4</v>
      </c>
      <c r="J3" s="110" t="s">
        <v>18</v>
      </c>
      <c r="K3" s="111" t="s">
        <v>3</v>
      </c>
      <c r="L3" s="111" t="s">
        <v>19</v>
      </c>
      <c r="M3" s="112" t="s">
        <v>2</v>
      </c>
      <c r="N3" s="112" t="s">
        <v>20</v>
      </c>
      <c r="O3" s="113" t="s">
        <v>5</v>
      </c>
      <c r="P3" s="114" t="s">
        <v>21</v>
      </c>
      <c r="Q3" s="115" t="s">
        <v>38</v>
      </c>
    </row>
    <row r="4" spans="1:93" ht="27.75" customHeight="1">
      <c r="A4" s="116">
        <v>1</v>
      </c>
      <c r="B4" s="117" t="s">
        <v>59</v>
      </c>
      <c r="C4" s="118" t="s">
        <v>58</v>
      </c>
      <c r="D4" s="118">
        <v>85</v>
      </c>
      <c r="E4" s="97"/>
      <c r="F4" s="97"/>
      <c r="G4" s="47"/>
      <c r="H4" s="120">
        <f>D4*G4*12</f>
        <v>0</v>
      </c>
      <c r="I4" s="47"/>
      <c r="J4" s="120">
        <f>D4*I4*12</f>
        <v>0</v>
      </c>
      <c r="K4" s="47"/>
      <c r="L4" s="120">
        <f>D4*K4*12</f>
        <v>0</v>
      </c>
      <c r="M4" s="47"/>
      <c r="N4" s="120">
        <f>D4*M4*12</f>
        <v>0</v>
      </c>
      <c r="O4" s="47"/>
      <c r="P4" s="121">
        <f>D4*O4*12</f>
        <v>0</v>
      </c>
      <c r="Q4" s="122">
        <f>SUM(H4,J4,L4,N4,P4)</f>
        <v>0</v>
      </c>
      <c r="Y4" s="11"/>
    </row>
    <row r="5" spans="1:93" ht="27.75" customHeight="1">
      <c r="A5" s="116">
        <v>2</v>
      </c>
      <c r="B5" s="123" t="s">
        <v>60</v>
      </c>
      <c r="C5" s="124" t="s">
        <v>58</v>
      </c>
      <c r="D5" s="124">
        <v>55</v>
      </c>
      <c r="E5" s="98"/>
      <c r="F5" s="98"/>
      <c r="G5" s="35"/>
      <c r="H5" s="127">
        <f>D5*G5*12</f>
        <v>0</v>
      </c>
      <c r="I5" s="35"/>
      <c r="J5" s="127">
        <f>D5*I5*12</f>
        <v>0</v>
      </c>
      <c r="K5" s="35"/>
      <c r="L5" s="127">
        <f>D5*K5*12</f>
        <v>0</v>
      </c>
      <c r="M5" s="35"/>
      <c r="N5" s="127">
        <f>D5*M5*12</f>
        <v>0</v>
      </c>
      <c r="O5" s="35"/>
      <c r="P5" s="128">
        <f>D5*O5*12</f>
        <v>0</v>
      </c>
      <c r="Q5" s="129">
        <f>SUM(H5,J5,L5,N5,P5)</f>
        <v>0</v>
      </c>
      <c r="R5" s="42"/>
      <c r="S5" s="42"/>
      <c r="T5" s="42"/>
      <c r="U5" s="42"/>
      <c r="V5" s="42"/>
      <c r="W5" s="42"/>
      <c r="X5" s="42"/>
      <c r="Y5" s="42"/>
      <c r="Z5" s="42"/>
      <c r="AA5" s="42"/>
      <c r="AB5" s="42"/>
      <c r="AC5" s="42"/>
      <c r="AD5" s="42"/>
      <c r="AE5" s="42"/>
      <c r="AF5" s="42"/>
      <c r="BI5" s="11"/>
    </row>
    <row r="6" spans="1:93" ht="72.75" customHeight="1">
      <c r="A6" s="104" t="s">
        <v>70</v>
      </c>
      <c r="B6" s="130" t="s">
        <v>14</v>
      </c>
      <c r="C6" s="131" t="s">
        <v>0</v>
      </c>
      <c r="D6" s="132" t="s">
        <v>57</v>
      </c>
      <c r="E6" s="133" t="s">
        <v>54</v>
      </c>
      <c r="F6" s="133" t="s">
        <v>55</v>
      </c>
      <c r="G6" s="134" t="s">
        <v>22</v>
      </c>
      <c r="H6" s="134" t="s">
        <v>17</v>
      </c>
      <c r="I6" s="135" t="s">
        <v>4</v>
      </c>
      <c r="J6" s="135" t="s">
        <v>18</v>
      </c>
      <c r="K6" s="136" t="s">
        <v>3</v>
      </c>
      <c r="L6" s="136" t="s">
        <v>19</v>
      </c>
      <c r="M6" s="137" t="s">
        <v>2</v>
      </c>
      <c r="N6" s="137" t="s">
        <v>20</v>
      </c>
      <c r="O6" s="138" t="s">
        <v>5</v>
      </c>
      <c r="P6" s="139" t="s">
        <v>21</v>
      </c>
      <c r="Q6" s="140" t="s">
        <v>38</v>
      </c>
      <c r="R6" s="42"/>
      <c r="S6" s="42"/>
      <c r="T6" s="42"/>
      <c r="U6" s="42"/>
      <c r="V6" s="42"/>
      <c r="W6" s="42"/>
      <c r="X6" s="42"/>
      <c r="Y6" s="42"/>
      <c r="Z6" s="42"/>
      <c r="AA6" s="42"/>
      <c r="AB6" s="42"/>
      <c r="AC6" s="42"/>
      <c r="AD6" s="42"/>
      <c r="AE6" s="42"/>
      <c r="AF6" s="42"/>
      <c r="BI6" s="11"/>
    </row>
    <row r="7" spans="1:93" ht="60.75" thickBot="1">
      <c r="A7" s="141">
        <v>3</v>
      </c>
      <c r="B7" s="142" t="s">
        <v>95</v>
      </c>
      <c r="C7" s="143" t="s">
        <v>1</v>
      </c>
      <c r="D7" s="143">
        <v>400</v>
      </c>
      <c r="E7" s="99"/>
      <c r="F7" s="99"/>
      <c r="G7" s="74"/>
      <c r="H7" s="144">
        <f>D7*G7</f>
        <v>0</v>
      </c>
      <c r="I7" s="74"/>
      <c r="J7" s="144">
        <f>D7*I7</f>
        <v>0</v>
      </c>
      <c r="K7" s="74"/>
      <c r="L7" s="144">
        <f>D7*K7</f>
        <v>0</v>
      </c>
      <c r="M7" s="74"/>
      <c r="N7" s="144">
        <f>D7*M7</f>
        <v>0</v>
      </c>
      <c r="O7" s="74"/>
      <c r="P7" s="145">
        <f>D7*O7</f>
        <v>0</v>
      </c>
      <c r="Q7" s="146">
        <f>SUM(H7,J7,L7,N7,P7)</f>
        <v>0</v>
      </c>
      <c r="R7" s="44"/>
      <c r="S7" s="44"/>
      <c r="T7" s="44"/>
      <c r="U7" s="44"/>
      <c r="V7" s="44"/>
      <c r="W7" s="44"/>
      <c r="X7" s="44"/>
      <c r="Y7" s="44"/>
      <c r="Z7" s="44"/>
      <c r="AA7" s="44"/>
      <c r="AB7" s="44"/>
      <c r="AC7" s="44"/>
      <c r="AD7" s="45"/>
      <c r="AE7" s="44"/>
      <c r="AF7" s="44"/>
    </row>
    <row r="8" spans="1:93" ht="32.25" customHeight="1" thickBot="1">
      <c r="A8" s="101"/>
      <c r="B8" s="102" t="s">
        <v>39</v>
      </c>
      <c r="C8" s="102"/>
      <c r="D8" s="102"/>
      <c r="E8" s="102"/>
      <c r="F8" s="102"/>
      <c r="G8" s="102"/>
      <c r="H8" s="102"/>
      <c r="I8" s="102"/>
      <c r="J8" s="102"/>
      <c r="K8" s="102"/>
      <c r="L8" s="102"/>
      <c r="M8" s="102"/>
      <c r="N8" s="102"/>
      <c r="O8" s="102"/>
      <c r="P8" s="102"/>
      <c r="Q8" s="103"/>
      <c r="R8" s="42"/>
      <c r="S8" s="42"/>
      <c r="T8" s="42"/>
      <c r="U8" s="42"/>
      <c r="V8" s="42"/>
      <c r="W8" s="42"/>
      <c r="X8" s="42"/>
      <c r="Y8" s="42"/>
      <c r="Z8" s="42"/>
      <c r="AA8" s="42"/>
      <c r="AB8" s="42"/>
      <c r="AC8" s="42"/>
      <c r="AD8" s="43"/>
      <c r="AE8" s="42"/>
      <c r="AF8" s="42"/>
    </row>
    <row r="9" spans="1:93" ht="57">
      <c r="A9" s="104" t="s">
        <v>70</v>
      </c>
      <c r="B9" s="105" t="s">
        <v>14</v>
      </c>
      <c r="C9" s="106" t="s">
        <v>0</v>
      </c>
      <c r="D9" s="107" t="s">
        <v>61</v>
      </c>
      <c r="E9" s="108" t="s">
        <v>54</v>
      </c>
      <c r="F9" s="108" t="s">
        <v>55</v>
      </c>
      <c r="G9" s="109" t="s">
        <v>22</v>
      </c>
      <c r="H9" s="109" t="s">
        <v>17</v>
      </c>
      <c r="I9" s="110" t="s">
        <v>4</v>
      </c>
      <c r="J9" s="110" t="s">
        <v>18</v>
      </c>
      <c r="K9" s="111" t="s">
        <v>3</v>
      </c>
      <c r="L9" s="111" t="s">
        <v>19</v>
      </c>
      <c r="M9" s="112" t="s">
        <v>2</v>
      </c>
      <c r="N9" s="112" t="s">
        <v>20</v>
      </c>
      <c r="O9" s="113" t="s">
        <v>5</v>
      </c>
      <c r="P9" s="114" t="s">
        <v>21</v>
      </c>
      <c r="Q9" s="115" t="s">
        <v>38</v>
      </c>
      <c r="R9" s="42"/>
      <c r="S9" s="42"/>
      <c r="T9" s="42"/>
      <c r="U9" s="42"/>
      <c r="V9" s="42"/>
      <c r="W9" s="42"/>
      <c r="X9" s="42"/>
      <c r="Y9" s="42"/>
      <c r="Z9" s="42"/>
      <c r="AA9" s="42"/>
      <c r="AB9" s="42"/>
      <c r="AC9" s="42"/>
      <c r="AD9" s="43"/>
      <c r="AE9" s="42"/>
      <c r="AF9" s="42"/>
    </row>
    <row r="10" spans="1:93" ht="72.75" customHeight="1" thickBot="1">
      <c r="A10" s="147">
        <v>4</v>
      </c>
      <c r="B10" s="148" t="s">
        <v>94</v>
      </c>
      <c r="C10" s="149" t="s">
        <v>76</v>
      </c>
      <c r="D10" s="124">
        <v>280</v>
      </c>
      <c r="E10" s="125" t="s">
        <v>45</v>
      </c>
      <c r="F10" s="125" t="s">
        <v>45</v>
      </c>
      <c r="G10" s="35"/>
      <c r="H10" s="127">
        <f>D10*G10</f>
        <v>0</v>
      </c>
      <c r="I10" s="35"/>
      <c r="J10" s="127">
        <f>D10*I10</f>
        <v>0</v>
      </c>
      <c r="K10" s="35"/>
      <c r="L10" s="127">
        <f>D10*K10</f>
        <v>0</v>
      </c>
      <c r="M10" s="35"/>
      <c r="N10" s="127">
        <f>D10*M10</f>
        <v>0</v>
      </c>
      <c r="O10" s="35"/>
      <c r="P10" s="128">
        <f>D10*O10</f>
        <v>0</v>
      </c>
      <c r="Q10" s="129">
        <f>SUM(H10,J10,L10,N10,P10)</f>
        <v>0</v>
      </c>
      <c r="R10" s="44"/>
      <c r="S10" s="44"/>
      <c r="T10" s="44"/>
      <c r="U10" s="44"/>
      <c r="V10" s="44"/>
      <c r="W10" s="44"/>
      <c r="X10" s="44"/>
      <c r="Y10" s="44"/>
      <c r="Z10" s="44"/>
      <c r="AA10" s="44"/>
      <c r="AB10" s="44"/>
      <c r="AC10" s="44"/>
      <c r="AD10" s="45"/>
      <c r="AE10" s="42"/>
      <c r="AF10" s="42"/>
    </row>
    <row r="11" spans="1:93" ht="39.75" customHeight="1" thickBot="1">
      <c r="A11" s="101"/>
      <c r="B11" s="102" t="s">
        <v>29</v>
      </c>
      <c r="C11" s="102"/>
      <c r="D11" s="102"/>
      <c r="E11" s="102"/>
      <c r="F11" s="102"/>
      <c r="G11" s="102"/>
      <c r="H11" s="102"/>
      <c r="I11" s="102"/>
      <c r="J11" s="102"/>
      <c r="K11" s="102"/>
      <c r="L11" s="102"/>
      <c r="M11" s="102"/>
      <c r="N11" s="102"/>
      <c r="O11" s="102"/>
      <c r="P11" s="102"/>
      <c r="Q11" s="103"/>
      <c r="R11" s="42"/>
      <c r="S11" s="42"/>
      <c r="T11" s="42"/>
      <c r="U11" s="42"/>
      <c r="V11" s="42"/>
      <c r="W11" s="42"/>
      <c r="X11" s="42"/>
      <c r="Y11" s="42"/>
      <c r="Z11" s="42"/>
      <c r="AA11" s="42"/>
      <c r="AB11" s="42"/>
      <c r="AC11" s="42"/>
      <c r="AD11" s="43"/>
      <c r="AE11" s="42"/>
      <c r="AF11" s="42"/>
    </row>
    <row r="12" spans="1:93" ht="57">
      <c r="A12" s="104" t="s">
        <v>70</v>
      </c>
      <c r="B12" s="105" t="s">
        <v>14</v>
      </c>
      <c r="C12" s="106" t="s">
        <v>0</v>
      </c>
      <c r="D12" s="107" t="s">
        <v>63</v>
      </c>
      <c r="E12" s="108" t="s">
        <v>54</v>
      </c>
      <c r="F12" s="108" t="s">
        <v>55</v>
      </c>
      <c r="G12" s="109" t="s">
        <v>22</v>
      </c>
      <c r="H12" s="109" t="s">
        <v>17</v>
      </c>
      <c r="I12" s="110" t="s">
        <v>77</v>
      </c>
      <c r="J12" s="110" t="s">
        <v>18</v>
      </c>
      <c r="K12" s="111" t="s">
        <v>3</v>
      </c>
      <c r="L12" s="111" t="s">
        <v>19</v>
      </c>
      <c r="M12" s="112" t="s">
        <v>2</v>
      </c>
      <c r="N12" s="112" t="s">
        <v>20</v>
      </c>
      <c r="O12" s="113" t="s">
        <v>5</v>
      </c>
      <c r="P12" s="114" t="s">
        <v>21</v>
      </c>
      <c r="Q12" s="115" t="s">
        <v>38</v>
      </c>
      <c r="R12" s="42"/>
      <c r="S12" s="42"/>
      <c r="T12" s="42"/>
      <c r="U12" s="42"/>
      <c r="V12" s="42"/>
      <c r="W12" s="42"/>
      <c r="X12" s="42"/>
      <c r="Y12" s="42"/>
      <c r="Z12" s="42"/>
      <c r="AA12" s="42"/>
      <c r="AB12" s="42"/>
      <c r="AC12" s="42"/>
      <c r="AD12" s="43"/>
      <c r="AE12" s="42"/>
      <c r="AF12" s="42"/>
    </row>
    <row r="13" spans="1:93" ht="18" customHeight="1">
      <c r="A13" s="150">
        <v>5</v>
      </c>
      <c r="B13" s="151" t="s">
        <v>30</v>
      </c>
      <c r="C13" s="152" t="s">
        <v>42</v>
      </c>
      <c r="D13" s="152">
        <v>300</v>
      </c>
      <c r="E13" s="97"/>
      <c r="F13" s="97"/>
      <c r="G13" s="47"/>
      <c r="H13" s="120">
        <f>D13*G13</f>
        <v>0</v>
      </c>
      <c r="I13" s="47"/>
      <c r="J13" s="120">
        <f t="shared" ref="J13:J24" si="0">D13*I13</f>
        <v>0</v>
      </c>
      <c r="K13" s="47"/>
      <c r="L13" s="120">
        <f t="shared" ref="L13:L24" si="1">D13*K13</f>
        <v>0</v>
      </c>
      <c r="M13" s="47"/>
      <c r="N13" s="120">
        <f t="shared" ref="N13:N24" si="2">D13*M13</f>
        <v>0</v>
      </c>
      <c r="O13" s="47"/>
      <c r="P13" s="121">
        <f t="shared" ref="P13:P24" si="3">D13*O13</f>
        <v>0</v>
      </c>
      <c r="Q13" s="122">
        <f t="shared" ref="Q13:Q24" si="4">SUM(H13,J13,L13,N13,P13)</f>
        <v>0</v>
      </c>
      <c r="R13" s="190"/>
      <c r="S13" s="46"/>
      <c r="T13" s="46"/>
      <c r="U13" s="46"/>
      <c r="V13" s="46"/>
      <c r="W13" s="46"/>
      <c r="X13" s="46"/>
      <c r="Y13" s="46"/>
      <c r="Z13" s="46"/>
      <c r="AA13" s="46"/>
      <c r="AB13" s="46"/>
      <c r="AC13" s="46"/>
      <c r="AD13" s="46"/>
      <c r="AE13" s="46"/>
      <c r="AF13" s="46"/>
    </row>
    <row r="14" spans="1:93" ht="18" customHeight="1">
      <c r="A14" s="150">
        <v>6</v>
      </c>
      <c r="B14" s="151" t="s">
        <v>31</v>
      </c>
      <c r="C14" s="152" t="s">
        <v>42</v>
      </c>
      <c r="D14" s="152">
        <v>25000</v>
      </c>
      <c r="E14" s="97"/>
      <c r="F14" s="97"/>
      <c r="G14" s="47"/>
      <c r="H14" s="120">
        <f t="shared" ref="H14:H24" si="5">D14*G14</f>
        <v>0</v>
      </c>
      <c r="I14" s="47"/>
      <c r="J14" s="120">
        <f t="shared" si="0"/>
        <v>0</v>
      </c>
      <c r="K14" s="47"/>
      <c r="L14" s="120">
        <f t="shared" si="1"/>
        <v>0</v>
      </c>
      <c r="M14" s="47"/>
      <c r="N14" s="120">
        <f t="shared" si="2"/>
        <v>0</v>
      </c>
      <c r="O14" s="47"/>
      <c r="P14" s="121">
        <f t="shared" si="3"/>
        <v>0</v>
      </c>
      <c r="Q14" s="122">
        <f t="shared" si="4"/>
        <v>0</v>
      </c>
      <c r="R14" s="190"/>
      <c r="S14" s="46"/>
      <c r="T14" s="46"/>
      <c r="U14" s="46"/>
      <c r="V14" s="46"/>
      <c r="W14" s="46"/>
      <c r="X14" s="46"/>
      <c r="Y14" s="46"/>
      <c r="Z14" s="46"/>
      <c r="AA14" s="46"/>
      <c r="AB14" s="46"/>
      <c r="AC14" s="46"/>
      <c r="AD14" s="46"/>
      <c r="AE14" s="46"/>
      <c r="AF14" s="46"/>
    </row>
    <row r="15" spans="1:93" ht="17.25" customHeight="1">
      <c r="A15" s="153">
        <v>7</v>
      </c>
      <c r="B15" s="154" t="s">
        <v>64</v>
      </c>
      <c r="C15" s="152" t="s">
        <v>42</v>
      </c>
      <c r="D15" s="152">
        <v>660</v>
      </c>
      <c r="E15" s="97"/>
      <c r="F15" s="97"/>
      <c r="G15" s="73"/>
      <c r="H15" s="120">
        <f t="shared" si="5"/>
        <v>0</v>
      </c>
      <c r="I15" s="73"/>
      <c r="J15" s="120">
        <f t="shared" si="0"/>
        <v>0</v>
      </c>
      <c r="K15" s="73"/>
      <c r="L15" s="120">
        <f t="shared" si="1"/>
        <v>0</v>
      </c>
      <c r="M15" s="73"/>
      <c r="N15" s="120">
        <f t="shared" si="2"/>
        <v>0</v>
      </c>
      <c r="O15" s="73"/>
      <c r="P15" s="121">
        <f t="shared" si="3"/>
        <v>0</v>
      </c>
      <c r="Q15" s="122">
        <f t="shared" si="4"/>
        <v>0</v>
      </c>
      <c r="R15" s="190"/>
      <c r="S15" s="46"/>
      <c r="T15" s="46"/>
      <c r="U15" s="46"/>
      <c r="V15" s="46"/>
      <c r="W15" s="46"/>
      <c r="X15" s="46"/>
      <c r="Y15" s="46"/>
      <c r="Z15" s="46"/>
      <c r="AA15" s="46"/>
      <c r="AB15" s="46"/>
      <c r="AC15" s="46"/>
      <c r="AD15" s="46"/>
      <c r="AE15" s="46"/>
      <c r="AF15" s="46"/>
      <c r="CL15" s="11"/>
    </row>
    <row r="16" spans="1:93" ht="45">
      <c r="A16" s="150">
        <v>8</v>
      </c>
      <c r="B16" s="151" t="s">
        <v>65</v>
      </c>
      <c r="C16" s="152" t="s">
        <v>42</v>
      </c>
      <c r="D16" s="152">
        <v>28800</v>
      </c>
      <c r="E16" s="97"/>
      <c r="F16" s="97"/>
      <c r="G16" s="73"/>
      <c r="H16" s="120">
        <f t="shared" si="5"/>
        <v>0</v>
      </c>
      <c r="I16" s="73"/>
      <c r="J16" s="120">
        <f t="shared" si="0"/>
        <v>0</v>
      </c>
      <c r="K16" s="73"/>
      <c r="L16" s="120">
        <f t="shared" si="1"/>
        <v>0</v>
      </c>
      <c r="M16" s="73"/>
      <c r="N16" s="120">
        <f t="shared" si="2"/>
        <v>0</v>
      </c>
      <c r="O16" s="73"/>
      <c r="P16" s="121">
        <f t="shared" si="3"/>
        <v>0</v>
      </c>
      <c r="Q16" s="122">
        <f t="shared" si="4"/>
        <v>0</v>
      </c>
      <c r="R16" s="44"/>
      <c r="CO16" s="11"/>
    </row>
    <row r="17" spans="1:93" ht="45">
      <c r="A17" s="150">
        <v>9</v>
      </c>
      <c r="B17" s="151" t="s">
        <v>67</v>
      </c>
      <c r="C17" s="152" t="s">
        <v>42</v>
      </c>
      <c r="D17" s="152">
        <v>11520</v>
      </c>
      <c r="E17" s="97"/>
      <c r="F17" s="97"/>
      <c r="G17" s="73"/>
      <c r="H17" s="120">
        <f t="shared" si="5"/>
        <v>0</v>
      </c>
      <c r="I17" s="73"/>
      <c r="J17" s="120">
        <f t="shared" si="0"/>
        <v>0</v>
      </c>
      <c r="K17" s="73"/>
      <c r="L17" s="120">
        <f t="shared" si="1"/>
        <v>0</v>
      </c>
      <c r="M17" s="73"/>
      <c r="N17" s="120">
        <f t="shared" si="2"/>
        <v>0</v>
      </c>
      <c r="O17" s="73"/>
      <c r="P17" s="121">
        <f t="shared" si="3"/>
        <v>0</v>
      </c>
      <c r="Q17" s="122">
        <f t="shared" si="4"/>
        <v>0</v>
      </c>
      <c r="CO17" s="11"/>
    </row>
    <row r="18" spans="1:93" ht="45">
      <c r="A18" s="150">
        <v>10</v>
      </c>
      <c r="B18" s="151" t="s">
        <v>68</v>
      </c>
      <c r="C18" s="152" t="s">
        <v>42</v>
      </c>
      <c r="D18" s="152">
        <v>7200</v>
      </c>
      <c r="E18" s="97"/>
      <c r="F18" s="97"/>
      <c r="G18" s="73"/>
      <c r="H18" s="120">
        <f t="shared" si="5"/>
        <v>0</v>
      </c>
      <c r="I18" s="73"/>
      <c r="J18" s="120">
        <f t="shared" si="0"/>
        <v>0</v>
      </c>
      <c r="K18" s="73"/>
      <c r="L18" s="120">
        <f t="shared" si="1"/>
        <v>0</v>
      </c>
      <c r="M18" s="73"/>
      <c r="N18" s="120">
        <f t="shared" si="2"/>
        <v>0</v>
      </c>
      <c r="O18" s="73"/>
      <c r="P18" s="121">
        <f t="shared" si="3"/>
        <v>0</v>
      </c>
      <c r="Q18" s="122">
        <f t="shared" si="4"/>
        <v>0</v>
      </c>
      <c r="CO18" s="11"/>
    </row>
    <row r="19" spans="1:93" ht="45.75" thickBot="1">
      <c r="A19" s="155">
        <v>11</v>
      </c>
      <c r="B19" s="156" t="s">
        <v>69</v>
      </c>
      <c r="C19" s="157" t="s">
        <v>42</v>
      </c>
      <c r="D19" s="157">
        <v>36000</v>
      </c>
      <c r="E19" s="100"/>
      <c r="F19" s="100"/>
      <c r="G19" s="81"/>
      <c r="H19" s="158">
        <f>D19*G19</f>
        <v>0</v>
      </c>
      <c r="I19" s="81"/>
      <c r="J19" s="158">
        <f t="shared" si="0"/>
        <v>0</v>
      </c>
      <c r="K19" s="81"/>
      <c r="L19" s="158">
        <f t="shared" si="1"/>
        <v>0</v>
      </c>
      <c r="M19" s="81"/>
      <c r="N19" s="158">
        <f t="shared" si="2"/>
        <v>0</v>
      </c>
      <c r="O19" s="81"/>
      <c r="P19" s="159">
        <f t="shared" si="3"/>
        <v>0</v>
      </c>
      <c r="Q19" s="160">
        <f t="shared" si="4"/>
        <v>0</v>
      </c>
      <c r="AI19" s="11"/>
    </row>
    <row r="20" spans="1:93" s="50" customFormat="1" ht="60" customHeight="1" thickBot="1">
      <c r="A20" s="219" t="s">
        <v>92</v>
      </c>
      <c r="B20" s="220"/>
      <c r="C20" s="220"/>
      <c r="D20" s="220"/>
      <c r="E20" s="220"/>
      <c r="F20" s="220"/>
      <c r="G20" s="220"/>
      <c r="H20" s="220"/>
      <c r="I20" s="220"/>
      <c r="J20" s="220"/>
      <c r="K20" s="220"/>
      <c r="L20" s="220"/>
      <c r="M20" s="220"/>
      <c r="N20" s="220"/>
      <c r="O20" s="220"/>
      <c r="P20" s="220"/>
      <c r="Q20" s="221"/>
      <c r="AI20" s="72"/>
    </row>
    <row r="21" spans="1:93" s="50" customFormat="1" ht="34.5" customHeight="1" thickBot="1">
      <c r="A21" s="101"/>
      <c r="B21" s="102" t="s">
        <v>66</v>
      </c>
      <c r="C21" s="102"/>
      <c r="D21" s="102"/>
      <c r="E21" s="102"/>
      <c r="F21" s="102"/>
      <c r="G21" s="102"/>
      <c r="H21" s="102"/>
      <c r="I21" s="102"/>
      <c r="J21" s="102"/>
      <c r="K21" s="102"/>
      <c r="L21" s="102"/>
      <c r="M21" s="102"/>
      <c r="N21" s="102"/>
      <c r="O21" s="102"/>
      <c r="P21" s="102"/>
      <c r="Q21" s="103"/>
      <c r="AI21" s="72"/>
    </row>
    <row r="22" spans="1:93" s="50" customFormat="1" ht="57">
      <c r="A22" s="104" t="s">
        <v>70</v>
      </c>
      <c r="B22" s="105" t="s">
        <v>14</v>
      </c>
      <c r="C22" s="106" t="s">
        <v>0</v>
      </c>
      <c r="D22" s="107" t="s">
        <v>63</v>
      </c>
      <c r="E22" s="108" t="s">
        <v>54</v>
      </c>
      <c r="F22" s="108" t="s">
        <v>55</v>
      </c>
      <c r="G22" s="109" t="s">
        <v>22</v>
      </c>
      <c r="H22" s="109" t="s">
        <v>71</v>
      </c>
      <c r="I22" s="110" t="s">
        <v>77</v>
      </c>
      <c r="J22" s="110" t="s">
        <v>72</v>
      </c>
      <c r="K22" s="111" t="s">
        <v>3</v>
      </c>
      <c r="L22" s="111" t="s">
        <v>73</v>
      </c>
      <c r="M22" s="112" t="s">
        <v>2</v>
      </c>
      <c r="N22" s="112" t="s">
        <v>74</v>
      </c>
      <c r="O22" s="113" t="s">
        <v>5</v>
      </c>
      <c r="P22" s="114" t="s">
        <v>75</v>
      </c>
      <c r="Q22" s="115" t="s">
        <v>38</v>
      </c>
      <c r="AI22" s="72"/>
    </row>
    <row r="23" spans="1:93">
      <c r="A23" s="161">
        <v>12</v>
      </c>
      <c r="B23" s="162" t="s">
        <v>32</v>
      </c>
      <c r="C23" s="163" t="s">
        <v>42</v>
      </c>
      <c r="D23" s="163">
        <f>D16+D17+D18+D19</f>
        <v>83520</v>
      </c>
      <c r="E23" s="164" t="s">
        <v>45</v>
      </c>
      <c r="F23" s="164" t="s">
        <v>45</v>
      </c>
      <c r="G23" s="165">
        <v>0.05</v>
      </c>
      <c r="H23" s="166">
        <f t="shared" si="5"/>
        <v>4176</v>
      </c>
      <c r="I23" s="165">
        <v>0.05</v>
      </c>
      <c r="J23" s="166">
        <f t="shared" si="0"/>
        <v>4176</v>
      </c>
      <c r="K23" s="165">
        <v>0.05</v>
      </c>
      <c r="L23" s="166">
        <f t="shared" si="1"/>
        <v>4176</v>
      </c>
      <c r="M23" s="165">
        <v>0.05</v>
      </c>
      <c r="N23" s="166">
        <f t="shared" si="2"/>
        <v>4176</v>
      </c>
      <c r="O23" s="165">
        <v>0.05</v>
      </c>
      <c r="P23" s="167">
        <f t="shared" si="3"/>
        <v>4176</v>
      </c>
      <c r="Q23" s="168">
        <f t="shared" si="4"/>
        <v>20880</v>
      </c>
      <c r="CB23" s="11"/>
    </row>
    <row r="24" spans="1:93" ht="17.25" customHeight="1">
      <c r="A24" s="150">
        <v>13</v>
      </c>
      <c r="B24" s="169" t="s">
        <v>41</v>
      </c>
      <c r="C24" s="170" t="s">
        <v>42</v>
      </c>
      <c r="D24" s="170">
        <v>660</v>
      </c>
      <c r="E24" s="119" t="s">
        <v>45</v>
      </c>
      <c r="F24" s="119" t="s">
        <v>45</v>
      </c>
      <c r="G24" s="126">
        <v>0.1</v>
      </c>
      <c r="H24" s="127">
        <f t="shared" si="5"/>
        <v>66</v>
      </c>
      <c r="I24" s="126">
        <v>0.1</v>
      </c>
      <c r="J24" s="127">
        <f t="shared" si="0"/>
        <v>66</v>
      </c>
      <c r="K24" s="126">
        <v>0.1</v>
      </c>
      <c r="L24" s="127">
        <f t="shared" si="1"/>
        <v>66</v>
      </c>
      <c r="M24" s="126">
        <v>0.1</v>
      </c>
      <c r="N24" s="127">
        <f t="shared" si="2"/>
        <v>66</v>
      </c>
      <c r="O24" s="126">
        <v>0.1</v>
      </c>
      <c r="P24" s="128">
        <f t="shared" si="3"/>
        <v>66</v>
      </c>
      <c r="Q24" s="129">
        <f t="shared" si="4"/>
        <v>330</v>
      </c>
      <c r="Z24" s="11"/>
    </row>
    <row r="25" spans="1:93" ht="27" customHeight="1" thickBot="1">
      <c r="A25" s="161">
        <v>14</v>
      </c>
      <c r="B25" s="169" t="s">
        <v>44</v>
      </c>
      <c r="C25" s="170" t="s">
        <v>45</v>
      </c>
      <c r="D25" s="170" t="s">
        <v>45</v>
      </c>
      <c r="E25" s="125" t="s">
        <v>45</v>
      </c>
      <c r="F25" s="125" t="s">
        <v>45</v>
      </c>
      <c r="G25" s="171" t="s">
        <v>45</v>
      </c>
      <c r="H25" s="127">
        <f>SUM(H4:H5, H7)*9.25%</f>
        <v>0</v>
      </c>
      <c r="I25" s="171" t="s">
        <v>45</v>
      </c>
      <c r="J25" s="127">
        <f>SUM(J4:J5, J7)*9.25%</f>
        <v>0</v>
      </c>
      <c r="K25" s="171" t="s">
        <v>45</v>
      </c>
      <c r="L25" s="127">
        <f>SUM(L4:L5, L7)*9.25%</f>
        <v>0</v>
      </c>
      <c r="M25" s="171" t="s">
        <v>45</v>
      </c>
      <c r="N25" s="127">
        <f>SUM(N4:N5, N7)*9.25%</f>
        <v>0</v>
      </c>
      <c r="O25" s="171" t="s">
        <v>45</v>
      </c>
      <c r="P25" s="127">
        <f>SUM(P4:P5, P7)*9.25%</f>
        <v>0</v>
      </c>
      <c r="Q25" s="129">
        <f>SUM(H25,J25,L25,N25,P25)</f>
        <v>0</v>
      </c>
      <c r="Z25" s="11"/>
    </row>
    <row r="26" spans="1:93" ht="48" thickBot="1">
      <c r="A26" s="216"/>
      <c r="B26" s="217"/>
      <c r="C26" s="217"/>
      <c r="D26" s="217"/>
      <c r="E26" s="217"/>
      <c r="F26" s="218"/>
      <c r="G26" s="172" t="s">
        <v>23</v>
      </c>
      <c r="H26" s="173">
        <f>SUM(H4:H5,H7,H10,H13:H19, H23:H25)</f>
        <v>4242</v>
      </c>
      <c r="I26" s="174" t="s">
        <v>24</v>
      </c>
      <c r="J26" s="175">
        <f>SUM(J4:J5,J7,J10,J13:J19, J23:J25)</f>
        <v>4242</v>
      </c>
      <c r="K26" s="176" t="s">
        <v>25</v>
      </c>
      <c r="L26" s="177">
        <f>SUM(L4:L5,L7,L10,L13:L19, L23:L25)</f>
        <v>4242</v>
      </c>
      <c r="M26" s="178" t="s">
        <v>26</v>
      </c>
      <c r="N26" s="179">
        <f>SUM(N4:N5,N7,N10,N13:N19, N23:N25)</f>
        <v>4242</v>
      </c>
      <c r="O26" s="180" t="s">
        <v>27</v>
      </c>
      <c r="P26" s="181">
        <f>SUM(P4:P5,P7,P10,P13:P19, P23:P25)</f>
        <v>4242</v>
      </c>
      <c r="Q26" s="182">
        <f>SUM(Q4:Q5,Q7,Q10,Q13:Q19,Q23:Q25)</f>
        <v>21210</v>
      </c>
      <c r="AV26" s="11"/>
    </row>
    <row r="27" spans="1:93" ht="39" customHeight="1" thickBot="1">
      <c r="A27" s="12"/>
      <c r="F27" s="13"/>
      <c r="G27" s="14"/>
      <c r="H27" s="15"/>
      <c r="I27" s="16"/>
      <c r="J27" s="17"/>
      <c r="K27" s="18"/>
      <c r="L27" s="19"/>
      <c r="M27" s="20"/>
      <c r="N27" s="21"/>
      <c r="O27" s="22"/>
      <c r="P27" s="23"/>
    </row>
    <row r="28" spans="1:93" ht="24.75" customHeight="1" thickBot="1">
      <c r="A28" s="87"/>
      <c r="B28" s="88" t="s">
        <v>33</v>
      </c>
      <c r="C28" s="88"/>
      <c r="D28" s="88"/>
      <c r="E28" s="88"/>
      <c r="F28" s="88"/>
      <c r="G28" s="88"/>
      <c r="H28" s="88"/>
      <c r="I28" s="88"/>
      <c r="J28" s="88"/>
      <c r="K28" s="88"/>
      <c r="L28" s="88"/>
      <c r="M28" s="88"/>
      <c r="N28" s="88"/>
      <c r="O28" s="88"/>
      <c r="P28" s="88"/>
      <c r="Q28" s="89"/>
    </row>
    <row r="29" spans="1:93" ht="60.75" customHeight="1">
      <c r="A29" s="90" t="s">
        <v>70</v>
      </c>
      <c r="B29" s="209" t="s">
        <v>14</v>
      </c>
      <c r="C29" s="209"/>
      <c r="D29" s="209"/>
      <c r="E29" s="209"/>
      <c r="F29" s="65" t="s">
        <v>78</v>
      </c>
      <c r="G29" s="66" t="s">
        <v>87</v>
      </c>
      <c r="H29" s="66" t="s">
        <v>6</v>
      </c>
      <c r="I29" s="67" t="s">
        <v>53</v>
      </c>
      <c r="J29" s="67" t="s">
        <v>88</v>
      </c>
      <c r="K29" s="68" t="s">
        <v>52</v>
      </c>
      <c r="L29" s="68" t="s">
        <v>89</v>
      </c>
      <c r="M29" s="69" t="s">
        <v>51</v>
      </c>
      <c r="N29" s="69" t="s">
        <v>9</v>
      </c>
      <c r="O29" s="70" t="s">
        <v>50</v>
      </c>
      <c r="P29" s="91" t="s">
        <v>90</v>
      </c>
      <c r="Q29" s="86"/>
    </row>
    <row r="30" spans="1:93" ht="33.75" customHeight="1">
      <c r="A30" s="92">
        <v>15</v>
      </c>
      <c r="B30" s="208" t="s">
        <v>13</v>
      </c>
      <c r="C30" s="208"/>
      <c r="D30" s="208"/>
      <c r="E30" s="208"/>
      <c r="F30" s="24">
        <v>30</v>
      </c>
      <c r="G30" s="47"/>
      <c r="H30" s="48">
        <f>F30*G30</f>
        <v>0</v>
      </c>
      <c r="I30" s="47"/>
      <c r="J30" s="48">
        <f>F30*I30</f>
        <v>0</v>
      </c>
      <c r="K30" s="47"/>
      <c r="L30" s="48">
        <f>F30*K30</f>
        <v>0</v>
      </c>
      <c r="M30" s="47"/>
      <c r="N30" s="120">
        <f>F30*M30</f>
        <v>0</v>
      </c>
      <c r="O30" s="47"/>
      <c r="P30" s="93">
        <f>F30*O30</f>
        <v>0</v>
      </c>
      <c r="Q30" s="37"/>
    </row>
    <row r="31" spans="1:93" ht="33" customHeight="1" thickBot="1">
      <c r="A31" s="96">
        <v>16</v>
      </c>
      <c r="B31" s="207" t="s">
        <v>46</v>
      </c>
      <c r="C31" s="207"/>
      <c r="D31" s="207"/>
      <c r="E31" s="207"/>
      <c r="F31" s="25">
        <v>2</v>
      </c>
      <c r="G31" s="94"/>
      <c r="H31" s="49">
        <f>F31*G31</f>
        <v>0</v>
      </c>
      <c r="I31" s="94"/>
      <c r="J31" s="49">
        <f>F31*I31</f>
        <v>0</v>
      </c>
      <c r="K31" s="94"/>
      <c r="L31" s="49">
        <f>F31*K31</f>
        <v>0</v>
      </c>
      <c r="M31" s="94"/>
      <c r="N31" s="158">
        <f>F31*M31</f>
        <v>0</v>
      </c>
      <c r="O31" s="94"/>
      <c r="P31" s="95">
        <f>F31*O31</f>
        <v>0</v>
      </c>
      <c r="Q31" s="36"/>
    </row>
    <row r="32" spans="1:93" ht="30.75" customHeight="1">
      <c r="A32" s="222"/>
      <c r="B32" s="223"/>
      <c r="C32" s="223"/>
      <c r="D32" s="223"/>
      <c r="E32" s="223"/>
      <c r="F32" s="223"/>
      <c r="G32" s="223"/>
      <c r="H32" s="223"/>
      <c r="I32" s="223"/>
      <c r="J32" s="223"/>
      <c r="K32" s="223"/>
      <c r="L32" s="223"/>
      <c r="M32" s="223"/>
      <c r="N32" s="224"/>
      <c r="O32" s="193" t="s">
        <v>43</v>
      </c>
      <c r="P32" s="194"/>
      <c r="Q32" s="191">
        <f>SUM(H30:H31,J30:J31,L30:L31,N30:N31,P30:P31)</f>
        <v>0</v>
      </c>
      <c r="R32" s="50"/>
    </row>
    <row r="33" spans="1:18" s="2" customFormat="1" ht="18" customHeight="1" thickBot="1">
      <c r="A33" s="225"/>
      <c r="B33" s="226"/>
      <c r="C33" s="226"/>
      <c r="D33" s="226"/>
      <c r="E33" s="226"/>
      <c r="F33" s="226"/>
      <c r="G33" s="226"/>
      <c r="H33" s="226"/>
      <c r="I33" s="226"/>
      <c r="J33" s="226"/>
      <c r="K33" s="226"/>
      <c r="L33" s="226"/>
      <c r="M33" s="226"/>
      <c r="N33" s="227"/>
      <c r="O33" s="195"/>
      <c r="P33" s="196"/>
      <c r="Q33" s="192"/>
      <c r="R33" s="51"/>
    </row>
    <row r="34" spans="1:18" s="2" customFormat="1" ht="18" customHeight="1">
      <c r="A34" s="82"/>
      <c r="B34" s="71"/>
      <c r="C34" s="71"/>
      <c r="D34" s="71"/>
      <c r="E34" s="71"/>
      <c r="F34" s="71"/>
      <c r="G34" s="71"/>
      <c r="H34" s="71"/>
      <c r="I34" s="71"/>
      <c r="J34" s="71"/>
      <c r="K34" s="71"/>
      <c r="L34" s="71"/>
      <c r="M34" s="71"/>
      <c r="N34" s="71"/>
      <c r="O34" s="54"/>
      <c r="P34" s="54"/>
      <c r="Q34" s="55"/>
      <c r="R34" s="51"/>
    </row>
    <row r="35" spans="1:18" s="51" customFormat="1" ht="18" customHeight="1" thickBot="1">
      <c r="A35" s="83"/>
      <c r="B35" s="71"/>
      <c r="C35" s="71"/>
      <c r="D35" s="71"/>
      <c r="E35" s="71"/>
      <c r="F35" s="71"/>
      <c r="G35" s="71"/>
      <c r="H35" s="71"/>
      <c r="I35" s="71"/>
      <c r="J35" s="71"/>
      <c r="K35" s="71"/>
      <c r="L35" s="71"/>
      <c r="M35" s="54"/>
      <c r="N35" s="54"/>
      <c r="O35" s="55"/>
    </row>
    <row r="36" spans="1:18" s="2" customFormat="1" ht="19.5" thickBot="1">
      <c r="A36" s="87"/>
      <c r="B36" s="88" t="s">
        <v>40</v>
      </c>
      <c r="C36" s="88"/>
      <c r="D36" s="88"/>
      <c r="E36" s="88"/>
      <c r="F36" s="88"/>
      <c r="G36" s="88"/>
      <c r="H36" s="88"/>
      <c r="I36" s="88"/>
      <c r="J36" s="88"/>
      <c r="K36" s="88"/>
      <c r="L36" s="88"/>
      <c r="M36" s="88"/>
      <c r="N36" s="88"/>
      <c r="O36" s="88"/>
      <c r="P36" s="88"/>
      <c r="Q36" s="89"/>
      <c r="R36" s="51"/>
    </row>
    <row r="37" spans="1:18" ht="70.5" customHeight="1">
      <c r="A37" s="85" t="s">
        <v>70</v>
      </c>
      <c r="B37" s="210" t="s">
        <v>14</v>
      </c>
      <c r="C37" s="211"/>
      <c r="D37" s="211"/>
      <c r="E37" s="212"/>
      <c r="F37" s="75" t="s">
        <v>79</v>
      </c>
      <c r="G37" s="76" t="s">
        <v>81</v>
      </c>
      <c r="H37" s="76" t="s">
        <v>6</v>
      </c>
      <c r="I37" s="77" t="s">
        <v>82</v>
      </c>
      <c r="J37" s="77" t="s">
        <v>7</v>
      </c>
      <c r="K37" s="78" t="s">
        <v>83</v>
      </c>
      <c r="L37" s="78" t="s">
        <v>8</v>
      </c>
      <c r="M37" s="79" t="s">
        <v>84</v>
      </c>
      <c r="N37" s="79" t="s">
        <v>9</v>
      </c>
      <c r="O37" s="80" t="s">
        <v>85</v>
      </c>
      <c r="P37" s="80" t="s">
        <v>91</v>
      </c>
      <c r="Q37" s="86"/>
      <c r="R37" s="50"/>
    </row>
    <row r="38" spans="1:18" ht="30" customHeight="1" thickBot="1">
      <c r="A38" s="84">
        <v>17</v>
      </c>
      <c r="B38" s="197" t="s">
        <v>35</v>
      </c>
      <c r="C38" s="198"/>
      <c r="D38" s="198"/>
      <c r="E38" s="199"/>
      <c r="F38" s="25">
        <v>6</v>
      </c>
      <c r="G38" s="52">
        <v>100</v>
      </c>
      <c r="H38" s="49">
        <f>F38*G38</f>
        <v>600</v>
      </c>
      <c r="I38" s="52">
        <v>105</v>
      </c>
      <c r="J38" s="49">
        <f>F38*I38</f>
        <v>630</v>
      </c>
      <c r="K38" s="52">
        <v>110</v>
      </c>
      <c r="L38" s="49">
        <f>F38*K38</f>
        <v>660</v>
      </c>
      <c r="M38" s="52">
        <v>115</v>
      </c>
      <c r="N38" s="49">
        <f>F38*M38</f>
        <v>690</v>
      </c>
      <c r="O38" s="52">
        <v>122</v>
      </c>
      <c r="P38" s="49">
        <f>F38*O38</f>
        <v>732</v>
      </c>
      <c r="Q38" s="36"/>
      <c r="R38" s="50"/>
    </row>
    <row r="39" spans="1:18" ht="26.25" customHeight="1" thickBot="1">
      <c r="A39" s="62"/>
      <c r="B39" s="62"/>
      <c r="C39" s="63"/>
      <c r="D39" s="63"/>
      <c r="E39" s="63"/>
      <c r="F39" s="63"/>
      <c r="G39" s="63"/>
      <c r="H39" s="63"/>
      <c r="I39" s="63"/>
      <c r="J39" s="63"/>
      <c r="K39" s="63"/>
      <c r="L39" s="63"/>
      <c r="M39" s="63"/>
      <c r="N39" s="64"/>
      <c r="O39" s="187" t="s">
        <v>43</v>
      </c>
      <c r="P39" s="188"/>
      <c r="Q39" s="38">
        <f>SUM(H38,J38,L38,N38,P38)</f>
        <v>3312</v>
      </c>
      <c r="R39" s="50"/>
    </row>
    <row r="40" spans="1:18" ht="30" customHeight="1" thickBot="1">
      <c r="A40" s="12"/>
      <c r="B40" s="26"/>
      <c r="C40" s="27"/>
      <c r="D40" s="27"/>
      <c r="E40" s="27"/>
      <c r="F40" s="28"/>
      <c r="G40" s="28"/>
      <c r="H40" s="28"/>
      <c r="I40" s="28"/>
      <c r="J40" s="28"/>
      <c r="K40" s="28"/>
      <c r="L40" s="28"/>
      <c r="M40" s="28"/>
      <c r="N40" s="29"/>
      <c r="O40" s="29"/>
      <c r="P40" s="30"/>
      <c r="Q40" s="50"/>
    </row>
    <row r="41" spans="1:18" ht="16.5" customHeight="1" thickBot="1">
      <c r="A41" s="87"/>
      <c r="B41" s="88" t="s">
        <v>34</v>
      </c>
      <c r="C41" s="88"/>
      <c r="D41" s="88"/>
      <c r="E41" s="88"/>
      <c r="F41" s="88"/>
      <c r="G41" s="88"/>
      <c r="H41" s="88"/>
      <c r="I41" s="88"/>
      <c r="J41" s="88"/>
      <c r="K41" s="88"/>
      <c r="L41" s="88"/>
      <c r="M41" s="88"/>
      <c r="N41" s="88"/>
      <c r="O41" s="88"/>
      <c r="P41" s="88"/>
      <c r="Q41" s="89"/>
      <c r="R41" s="50"/>
    </row>
    <row r="42" spans="1:18" ht="69.75" customHeight="1">
      <c r="A42" s="85" t="s">
        <v>70</v>
      </c>
      <c r="B42" s="200" t="s">
        <v>14</v>
      </c>
      <c r="C42" s="201"/>
      <c r="D42" s="201"/>
      <c r="E42" s="202"/>
      <c r="F42" s="75" t="s">
        <v>80</v>
      </c>
      <c r="G42" s="76" t="s">
        <v>86</v>
      </c>
      <c r="H42" s="76" t="s">
        <v>6</v>
      </c>
      <c r="I42" s="77" t="s">
        <v>82</v>
      </c>
      <c r="J42" s="77" t="s">
        <v>7</v>
      </c>
      <c r="K42" s="78" t="s">
        <v>83</v>
      </c>
      <c r="L42" s="78" t="s">
        <v>8</v>
      </c>
      <c r="M42" s="79" t="s">
        <v>84</v>
      </c>
      <c r="N42" s="79" t="s">
        <v>9</v>
      </c>
      <c r="O42" s="80" t="s">
        <v>85</v>
      </c>
      <c r="P42" s="80" t="s">
        <v>10</v>
      </c>
      <c r="Q42" s="86"/>
      <c r="R42" s="50"/>
    </row>
    <row r="43" spans="1:18" ht="39.75" customHeight="1" thickBot="1">
      <c r="A43" s="84">
        <v>18</v>
      </c>
      <c r="B43" s="203" t="s">
        <v>15</v>
      </c>
      <c r="C43" s="198"/>
      <c r="D43" s="198"/>
      <c r="E43" s="199"/>
      <c r="F43" s="24">
        <v>2</v>
      </c>
      <c r="G43" s="53">
        <v>3050</v>
      </c>
      <c r="H43" s="48">
        <f>F43*G43</f>
        <v>6100</v>
      </c>
      <c r="I43" s="53">
        <v>3050</v>
      </c>
      <c r="J43" s="48">
        <f>F43*I43</f>
        <v>6100</v>
      </c>
      <c r="K43" s="53">
        <v>3050</v>
      </c>
      <c r="L43" s="48">
        <f>F43*K43</f>
        <v>6100</v>
      </c>
      <c r="M43" s="53">
        <v>3050</v>
      </c>
      <c r="N43" s="48">
        <f>F43*M43</f>
        <v>6100</v>
      </c>
      <c r="O43" s="53">
        <v>3050</v>
      </c>
      <c r="P43" s="48">
        <f>F43*O43</f>
        <v>6100</v>
      </c>
      <c r="Q43" s="37"/>
      <c r="R43" s="50"/>
    </row>
    <row r="44" spans="1:18" ht="30.75" customHeight="1" thickBot="1">
      <c r="A44" s="204"/>
      <c r="B44" s="205"/>
      <c r="C44" s="205"/>
      <c r="D44" s="205"/>
      <c r="E44" s="205"/>
      <c r="F44" s="205"/>
      <c r="G44" s="205"/>
      <c r="H44" s="205"/>
      <c r="I44" s="205"/>
      <c r="J44" s="205"/>
      <c r="K44" s="205"/>
      <c r="L44" s="205"/>
      <c r="M44" s="205"/>
      <c r="N44" s="206"/>
      <c r="O44" s="187" t="s">
        <v>43</v>
      </c>
      <c r="P44" s="188"/>
      <c r="Q44" s="38">
        <f>SUM(H43,J43,L43,N43,P43)</f>
        <v>30500</v>
      </c>
      <c r="R44" s="50"/>
    </row>
    <row r="45" spans="1:18" ht="16.5" customHeight="1" thickBot="1">
      <c r="B45" s="26"/>
      <c r="C45" s="27"/>
      <c r="D45" s="27"/>
      <c r="E45" s="27"/>
      <c r="F45" s="28"/>
      <c r="G45" s="28"/>
      <c r="H45" s="28"/>
      <c r="I45" s="28"/>
      <c r="J45" s="28"/>
      <c r="K45" s="28"/>
      <c r="L45" s="28"/>
      <c r="M45" s="28"/>
      <c r="N45" s="29"/>
      <c r="O45" s="29"/>
      <c r="P45" s="30"/>
      <c r="Q45" s="50"/>
    </row>
    <row r="46" spans="1:18" ht="16.5" customHeight="1" thickBot="1">
      <c r="B46" s="1"/>
      <c r="C46" s="2"/>
      <c r="D46" s="3"/>
      <c r="E46" s="3"/>
      <c r="F46" s="2"/>
      <c r="G46" s="3"/>
      <c r="H46" s="2"/>
      <c r="I46" s="3"/>
      <c r="J46" s="3"/>
      <c r="K46" s="3"/>
      <c r="L46" s="3"/>
      <c r="M46" s="2"/>
      <c r="N46" s="185" t="s">
        <v>16</v>
      </c>
      <c r="O46" s="186"/>
      <c r="P46" s="186"/>
      <c r="Q46" s="39">
        <f>SUM(Q26,Q32,Q39,Q44)</f>
        <v>55022</v>
      </c>
      <c r="R46" s="50"/>
    </row>
    <row r="47" spans="1:18" ht="11.25" customHeight="1">
      <c r="B47" s="1"/>
      <c r="C47" s="2"/>
      <c r="D47" s="3"/>
      <c r="E47" s="3"/>
      <c r="F47" s="2"/>
      <c r="G47" s="3"/>
      <c r="H47" s="2"/>
      <c r="I47" s="3"/>
      <c r="J47" s="2"/>
      <c r="K47" s="2"/>
      <c r="L47" s="2"/>
      <c r="M47" s="57"/>
      <c r="N47" s="57"/>
      <c r="O47" s="57"/>
      <c r="P47" s="58"/>
      <c r="Q47" s="50"/>
    </row>
    <row r="48" spans="1:18" ht="16.5" customHeight="1">
      <c r="B48" s="189" t="s">
        <v>47</v>
      </c>
      <c r="C48" s="189"/>
      <c r="D48" s="189"/>
      <c r="E48" s="189"/>
      <c r="F48" s="189"/>
      <c r="G48" s="189"/>
      <c r="H48" s="189"/>
      <c r="I48" s="189"/>
      <c r="J48" s="189"/>
      <c r="K48" s="189"/>
      <c r="L48" s="189"/>
      <c r="M48" s="189"/>
      <c r="N48" s="189"/>
      <c r="O48" s="189"/>
      <c r="P48" s="189"/>
      <c r="Q48" s="50"/>
    </row>
    <row r="49" spans="2:17" ht="24.75" customHeight="1">
      <c r="B49" s="189"/>
      <c r="C49" s="189"/>
      <c r="D49" s="189"/>
      <c r="E49" s="189"/>
      <c r="F49" s="189"/>
      <c r="G49" s="189"/>
      <c r="H49" s="189"/>
      <c r="I49" s="189"/>
      <c r="J49" s="189"/>
      <c r="K49" s="189"/>
      <c r="L49" s="189"/>
      <c r="M49" s="189"/>
      <c r="N49" s="189"/>
      <c r="O49" s="189"/>
      <c r="P49" s="189"/>
      <c r="Q49" s="50"/>
    </row>
    <row r="50" spans="2:17" s="2" customFormat="1" ht="28.5" customHeight="1">
      <c r="B50" s="1"/>
      <c r="C50" s="4"/>
      <c r="D50" s="5"/>
      <c r="E50" s="5"/>
      <c r="F50" s="4"/>
      <c r="G50" s="5"/>
      <c r="H50" s="4"/>
      <c r="I50" s="5"/>
      <c r="J50" s="4"/>
      <c r="K50" s="4"/>
      <c r="L50" s="4"/>
      <c r="M50" s="4"/>
      <c r="N50" s="4"/>
      <c r="O50" s="4"/>
      <c r="P50" s="31"/>
      <c r="Q50" s="41"/>
    </row>
    <row r="51" spans="2:17" s="4" customFormat="1" ht="12.75">
      <c r="B51" s="8"/>
      <c r="D51" s="5"/>
      <c r="E51" s="5"/>
      <c r="G51" s="5"/>
      <c r="I51" s="5"/>
      <c r="P51" s="31"/>
    </row>
    <row r="52" spans="2:17" s="4" customFormat="1">
      <c r="B52" s="9" t="s">
        <v>36</v>
      </c>
      <c r="D52" s="5"/>
      <c r="E52" s="5"/>
      <c r="G52" s="5"/>
      <c r="I52" s="5"/>
      <c r="P52" s="31"/>
    </row>
    <row r="53" spans="2:17" s="4" customFormat="1" ht="12.75">
      <c r="B53" s="6"/>
      <c r="D53" s="5"/>
      <c r="E53" s="5"/>
      <c r="G53" s="5"/>
      <c r="I53" s="5"/>
      <c r="P53" s="31"/>
    </row>
    <row r="54" spans="2:17" s="4" customFormat="1" ht="12.75">
      <c r="B54" s="183"/>
      <c r="D54" s="5"/>
      <c r="E54" s="5"/>
      <c r="G54" s="5"/>
      <c r="I54" s="5"/>
      <c r="P54" s="31"/>
    </row>
    <row r="55" spans="2:17" s="4" customFormat="1" ht="12.75">
      <c r="B55" s="184"/>
      <c r="D55" s="5"/>
      <c r="E55" s="5"/>
      <c r="G55" s="5"/>
      <c r="I55" s="5"/>
      <c r="P55" s="31"/>
    </row>
    <row r="56" spans="2:17" s="4" customFormat="1">
      <c r="B56" s="9" t="s">
        <v>37</v>
      </c>
      <c r="D56" s="5"/>
      <c r="E56" s="5"/>
      <c r="G56" s="5"/>
      <c r="I56" s="5"/>
      <c r="P56" s="31"/>
    </row>
    <row r="57" spans="2:17" s="4" customFormat="1">
      <c r="B57" s="7"/>
      <c r="D57" s="5"/>
      <c r="E57" s="5"/>
      <c r="G57" s="5"/>
      <c r="I57" s="5"/>
      <c r="P57" s="31"/>
    </row>
    <row r="58" spans="2:17" s="4" customFormat="1">
      <c r="B58" s="183"/>
      <c r="C58" s="12"/>
      <c r="D58" s="10"/>
      <c r="E58" s="10"/>
      <c r="F58" s="32"/>
      <c r="G58" s="32"/>
      <c r="H58" s="32"/>
      <c r="I58" s="32"/>
      <c r="J58" s="32"/>
      <c r="K58" s="32"/>
      <c r="L58" s="32"/>
      <c r="M58" s="32"/>
      <c r="N58" s="33"/>
      <c r="O58" s="33"/>
      <c r="P58" s="34"/>
    </row>
    <row r="59" spans="2:17">
      <c r="B59" s="184"/>
    </row>
    <row r="60" spans="2:17">
      <c r="B60" s="9" t="s">
        <v>11</v>
      </c>
    </row>
    <row r="61" spans="2:17">
      <c r="B61" s="7"/>
    </row>
    <row r="62" spans="2:17">
      <c r="B62" s="7"/>
    </row>
    <row r="63" spans="2:17">
      <c r="B63" s="59"/>
    </row>
    <row r="64" spans="2:17">
      <c r="B64" s="7" t="s">
        <v>49</v>
      </c>
    </row>
    <row r="65" spans="2:2">
      <c r="B65" s="7"/>
    </row>
    <row r="66" spans="2:2">
      <c r="B66" s="7"/>
    </row>
    <row r="67" spans="2:2">
      <c r="B67" s="61"/>
    </row>
    <row r="68" spans="2:2">
      <c r="B68" s="60" t="s">
        <v>48</v>
      </c>
    </row>
    <row r="69" spans="2:2">
      <c r="B69" s="60"/>
    </row>
    <row r="70" spans="2:2">
      <c r="B70" s="56"/>
    </row>
    <row r="71" spans="2:2">
      <c r="B71" s="9" t="s">
        <v>12</v>
      </c>
    </row>
  </sheetData>
  <sheetProtection password="BE25" sheet="1" objects="1" scenarios="1"/>
  <mergeCells count="21">
    <mergeCell ref="B37:E37"/>
    <mergeCell ref="A1:Q1"/>
    <mergeCell ref="A26:F26"/>
    <mergeCell ref="A20:Q20"/>
    <mergeCell ref="A32:N33"/>
    <mergeCell ref="B58:B59"/>
    <mergeCell ref="N46:P46"/>
    <mergeCell ref="O44:P44"/>
    <mergeCell ref="B48:P49"/>
    <mergeCell ref="R13:R15"/>
    <mergeCell ref="Q32:Q33"/>
    <mergeCell ref="O32:P33"/>
    <mergeCell ref="B38:E38"/>
    <mergeCell ref="O39:P39"/>
    <mergeCell ref="B42:E42"/>
    <mergeCell ref="B43:E43"/>
    <mergeCell ref="B54:B55"/>
    <mergeCell ref="A44:N44"/>
    <mergeCell ref="B31:E31"/>
    <mergeCell ref="B30:E30"/>
    <mergeCell ref="B29:E29"/>
  </mergeCells>
  <pageMargins left="0.7" right="0.7" top="0.75" bottom="0.75" header="0.3" footer="0.3"/>
  <pageSetup paperSize="17" scale="66" fitToHeight="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P19157_Water Delivery Services</vt:lpstr>
      <vt:lpstr>'P19157_Water Delivery Services'!Print_Area</vt:lpstr>
    </vt:vector>
  </TitlesOfParts>
  <Company>SCVTA</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David, Norman</dc:creator>
  <cp:lastModifiedBy>Kathy</cp:lastModifiedBy>
  <cp:lastPrinted>2020-01-21T21:43:22Z</cp:lastPrinted>
  <dcterms:created xsi:type="dcterms:W3CDTF">2018-10-30T21:49:28Z</dcterms:created>
  <dcterms:modified xsi:type="dcterms:W3CDTF">2020-05-11T22:09:53Z</dcterms:modified>
</cp:coreProperties>
</file>